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NL-Zahl" sheetId="1" r:id="rId1"/>
    <sheet name="Tab" sheetId="2" r:id="rId2"/>
  </sheets>
  <definedNames/>
  <calcPr fullCalcOnLoad="1"/>
</workbook>
</file>

<file path=xl/sharedStrings.xml><?xml version="1.0" encoding="utf-8"?>
<sst xmlns="http://schemas.openxmlformats.org/spreadsheetml/2006/main" count="35" uniqueCount="33">
  <si>
    <t>Sind vorwiegend 1- und 2-Zimmerwohnungen im Objekt? (j/n)</t>
  </si>
  <si>
    <t>j</t>
  </si>
  <si>
    <t>Wohnungsgruppen</t>
  </si>
  <si>
    <t>Raumzahl</t>
  </si>
  <si>
    <t>Wohnungszahl</t>
  </si>
  <si>
    <t>Belegungszahl</t>
  </si>
  <si>
    <t>n x p</t>
  </si>
  <si>
    <t>Zahl</t>
  </si>
  <si>
    <t>Kurzbeschreibung</t>
  </si>
  <si>
    <t>Bedarf</t>
  </si>
  <si>
    <t>z x wv</t>
  </si>
  <si>
    <t>n x p x wv</t>
  </si>
  <si>
    <t>Bemerkungen</t>
  </si>
  <si>
    <t>r</t>
  </si>
  <si>
    <t>n</t>
  </si>
  <si>
    <t>p</t>
  </si>
  <si>
    <t>z</t>
  </si>
  <si>
    <t>wv</t>
  </si>
  <si>
    <t>Speichertemperatur in °C:</t>
  </si>
  <si>
    <t>N=</t>
  </si>
  <si>
    <t>Korrekturfaktor:</t>
  </si>
  <si>
    <t>Tabelle Wohnungsgröße</t>
  </si>
  <si>
    <t>BD</t>
  </si>
  <si>
    <t>BRN</t>
  </si>
  <si>
    <t>BRS</t>
  </si>
  <si>
    <t>GB</t>
  </si>
  <si>
    <t>HT</t>
  </si>
  <si>
    <t>KB</t>
  </si>
  <si>
    <t>NB1</t>
  </si>
  <si>
    <t>NB2</t>
  </si>
  <si>
    <t>RRL</t>
  </si>
  <si>
    <t>SP</t>
  </si>
  <si>
    <t>WT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</si>
</sst>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textRotation="90"/>
    </xf>
    <xf numFmtId="0" fontId="0" fillId="0" borderId="9" xfId="0" applyBorder="1" applyAlignment="1">
      <alignment/>
    </xf>
    <xf numFmtId="0" fontId="1" fillId="0" borderId="9" xfId="0" applyFont="1" applyBorder="1" applyAlignment="1">
      <alignment horizontal="right"/>
    </xf>
    <xf numFmtId="0" fontId="0" fillId="0" borderId="9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0" fontId="0" fillId="0" borderId="9" xfId="0" applyFont="1" applyBorder="1" applyAlignment="1">
      <alignment horizontal="right"/>
    </xf>
    <xf numFmtId="2" fontId="0" fillId="0" borderId="9" xfId="0" applyNumberFormat="1" applyFont="1" applyBorder="1" applyAlignment="1">
      <alignment/>
    </xf>
    <xf numFmtId="0" fontId="0" fillId="0" borderId="9" xfId="0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 applyProtection="1">
      <alignment horizontal="center"/>
      <protection locked="0"/>
    </xf>
    <xf numFmtId="2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123825</xdr:colOff>
      <xdr:row>3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8100"/>
          <a:ext cx="9620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Projekt:
Projektnummer:
Bearbeiter:</a:t>
          </a:r>
        </a:p>
      </xdr:txBody>
    </xdr:sp>
    <xdr:clientData/>
  </xdr:twoCellAnchor>
  <xdr:twoCellAnchor>
    <xdr:from>
      <xdr:col>2</xdr:col>
      <xdr:colOff>123825</xdr:colOff>
      <xdr:row>0</xdr:row>
      <xdr:rowOff>38100</xdr:rowOff>
    </xdr:from>
    <xdr:to>
      <xdr:col>6</xdr:col>
      <xdr:colOff>457200</xdr:colOff>
      <xdr:row>3</xdr:row>
      <xdr:rowOff>123825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990600" y="38100"/>
          <a:ext cx="23431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</xdr:row>
      <xdr:rowOff>114300</xdr:rowOff>
    </xdr:from>
    <xdr:to>
      <xdr:col>8</xdr:col>
      <xdr:colOff>295275</xdr:colOff>
      <xdr:row>7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28575" y="923925"/>
          <a:ext cx="40862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Brauchwasser-Bedarf zentral versorgter Wohnungen</a:t>
          </a:r>
        </a:p>
      </xdr:txBody>
    </xdr:sp>
    <xdr:clientData/>
  </xdr:twoCellAnchor>
  <xdr:twoCellAnchor>
    <xdr:from>
      <xdr:col>9</xdr:col>
      <xdr:colOff>171450</xdr:colOff>
      <xdr:row>4</xdr:row>
      <xdr:rowOff>85725</xdr:rowOff>
    </xdr:from>
    <xdr:to>
      <xdr:col>10</xdr:col>
      <xdr:colOff>76200</xdr:colOff>
      <xdr:row>5</xdr:row>
      <xdr:rowOff>142875</xdr:rowOff>
    </xdr:to>
    <xdr:sp>
      <xdr:nvSpPr>
        <xdr:cNvPr id="4" name="Text 5"/>
        <xdr:cNvSpPr txBox="1">
          <a:spLocks noChangeArrowheads="1"/>
        </xdr:cNvSpPr>
      </xdr:nvSpPr>
      <xdr:spPr>
        <a:xfrm>
          <a:off x="4495800" y="733425"/>
          <a:ext cx="5143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Datum:</a:t>
          </a:r>
        </a:p>
      </xdr:txBody>
    </xdr:sp>
    <xdr:clientData/>
  </xdr:twoCellAnchor>
  <xdr:twoCellAnchor>
    <xdr:from>
      <xdr:col>10</xdr:col>
      <xdr:colOff>76200</xdr:colOff>
      <xdr:row>4</xdr:row>
      <xdr:rowOff>85725</xdr:rowOff>
    </xdr:from>
    <xdr:to>
      <xdr:col>10</xdr:col>
      <xdr:colOff>752475</xdr:colOff>
      <xdr:row>5</xdr:row>
      <xdr:rowOff>142875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5010150" y="733425"/>
          <a:ext cx="6762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7">
      <selection activeCell="F14" sqref="F14"/>
    </sheetView>
  </sheetViews>
  <sheetFormatPr defaultColWidth="11.421875" defaultRowHeight="12.75"/>
  <cols>
    <col min="1" max="1" width="4.7109375" style="0" customWidth="1"/>
    <col min="2" max="2" width="8.28125" style="0" customWidth="1"/>
    <col min="3" max="3" width="8.00390625" style="0" customWidth="1"/>
    <col min="4" max="4" width="8.421875" style="0" customWidth="1"/>
    <col min="5" max="5" width="8.28125" style="0" customWidth="1"/>
    <col min="6" max="6" width="5.421875" style="0" customWidth="1"/>
    <col min="7" max="7" width="7.421875" style="0" customWidth="1"/>
    <col min="8" max="8" width="6.7109375" style="0" customWidth="1"/>
    <col min="9" max="9" width="7.57421875" style="0" customWidth="1"/>
    <col min="10" max="10" width="9.140625" style="0" customWidth="1"/>
  </cols>
  <sheetData>
    <row r="1" spans="1:13" ht="12.75">
      <c r="A1" s="3"/>
      <c r="B1" s="4"/>
      <c r="C1" s="4"/>
      <c r="D1" s="4"/>
      <c r="E1" s="4"/>
      <c r="F1" s="4"/>
      <c r="G1" s="4"/>
      <c r="H1" s="4"/>
      <c r="I1" s="4"/>
      <c r="J1" s="4"/>
      <c r="K1" s="5"/>
      <c r="L1" s="7"/>
      <c r="M1" s="7"/>
    </row>
    <row r="2" spans="1:13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7"/>
      <c r="M2" s="7"/>
    </row>
    <row r="3" spans="1:13" ht="12.75">
      <c r="A3" s="6"/>
      <c r="B3" s="7"/>
      <c r="C3" s="7"/>
      <c r="D3" s="7"/>
      <c r="E3" s="7"/>
      <c r="F3" s="7"/>
      <c r="G3" s="7"/>
      <c r="H3" s="7"/>
      <c r="I3" s="7"/>
      <c r="J3" s="7"/>
      <c r="K3" s="8"/>
      <c r="L3" s="7"/>
      <c r="M3" s="7"/>
    </row>
    <row r="4" spans="1:13" ht="12.75">
      <c r="A4" s="6"/>
      <c r="B4" s="7"/>
      <c r="C4" s="7"/>
      <c r="D4" s="7"/>
      <c r="E4" s="7"/>
      <c r="F4" s="7"/>
      <c r="G4" s="7"/>
      <c r="H4" s="7"/>
      <c r="I4" s="7"/>
      <c r="J4" s="7"/>
      <c r="K4" s="8"/>
      <c r="L4" s="7"/>
      <c r="M4" s="7"/>
    </row>
    <row r="5" spans="1:13" ht="12.75">
      <c r="A5" s="6"/>
      <c r="B5" s="7"/>
      <c r="C5" s="7"/>
      <c r="D5" s="7"/>
      <c r="E5" s="7"/>
      <c r="F5" s="7"/>
      <c r="G5" s="7"/>
      <c r="H5" s="7"/>
      <c r="I5" s="7"/>
      <c r="J5" s="7"/>
      <c r="K5" s="8"/>
      <c r="L5" s="7"/>
      <c r="M5" s="7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7"/>
      <c r="K6" s="8"/>
      <c r="L6" s="7"/>
      <c r="M6" s="7"/>
    </row>
    <row r="7" spans="1:13" ht="12.75">
      <c r="A7" s="6"/>
      <c r="B7" s="7"/>
      <c r="C7" s="7"/>
      <c r="D7" s="7"/>
      <c r="E7" s="7"/>
      <c r="F7" s="7"/>
      <c r="G7" s="7"/>
      <c r="H7" s="7"/>
      <c r="I7" s="7"/>
      <c r="J7" s="7"/>
      <c r="K7" s="8"/>
      <c r="L7" s="7"/>
      <c r="M7" s="7"/>
    </row>
    <row r="8" spans="1:13" ht="12.75">
      <c r="A8" s="9"/>
      <c r="B8" s="10"/>
      <c r="C8" s="10"/>
      <c r="D8" s="10"/>
      <c r="E8" s="10"/>
      <c r="F8" s="10"/>
      <c r="G8" s="10"/>
      <c r="H8" s="10"/>
      <c r="I8" s="10"/>
      <c r="J8" s="10"/>
      <c r="K8" s="11"/>
      <c r="L8" s="7"/>
      <c r="M8" s="7"/>
    </row>
    <row r="10" spans="1:11" ht="12.75">
      <c r="A10" s="22" t="s">
        <v>0</v>
      </c>
      <c r="B10" s="23"/>
      <c r="C10" s="23"/>
      <c r="D10" s="23"/>
      <c r="E10" s="23"/>
      <c r="F10" s="23"/>
      <c r="G10" s="24"/>
      <c r="H10" s="25" t="s">
        <v>1</v>
      </c>
      <c r="I10" s="14"/>
      <c r="J10" s="14"/>
      <c r="K10" s="14"/>
    </row>
    <row r="11" spans="1:11" s="2" customFormat="1" ht="12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</row>
    <row r="12" spans="1:11" ht="87">
      <c r="A12" s="13" t="s">
        <v>2</v>
      </c>
      <c r="B12" s="13" t="s">
        <v>3</v>
      </c>
      <c r="C12" s="13" t="s">
        <v>4</v>
      </c>
      <c r="D12" s="13" t="s">
        <v>5</v>
      </c>
      <c r="E12" s="13" t="s">
        <v>6</v>
      </c>
      <c r="F12" s="13" t="s">
        <v>7</v>
      </c>
      <c r="G12" s="13" t="s">
        <v>8</v>
      </c>
      <c r="H12" s="13" t="s">
        <v>9</v>
      </c>
      <c r="I12" s="13" t="s">
        <v>10</v>
      </c>
      <c r="J12" s="13" t="s">
        <v>11</v>
      </c>
      <c r="K12" s="13" t="s">
        <v>12</v>
      </c>
    </row>
    <row r="13" spans="1:11" s="1" customFormat="1" ht="12.75">
      <c r="A13" s="14"/>
      <c r="B13" s="12" t="s">
        <v>13</v>
      </c>
      <c r="C13" s="12" t="s">
        <v>14</v>
      </c>
      <c r="D13" s="12" t="s">
        <v>15</v>
      </c>
      <c r="E13" s="14"/>
      <c r="F13" s="12" t="s">
        <v>16</v>
      </c>
      <c r="G13" s="12"/>
      <c r="H13" s="12" t="s">
        <v>17</v>
      </c>
      <c r="I13" s="14"/>
      <c r="J13" s="14"/>
      <c r="K13" s="14"/>
    </row>
    <row r="14" spans="1:11" ht="12.75">
      <c r="A14" s="16"/>
      <c r="B14" s="16"/>
      <c r="C14" s="16"/>
      <c r="D14" s="17">
        <f>IF(B14=0,0,VLOOKUP(B14,Tab!$A$6:$B$15,2,1+1))</f>
        <v>0</v>
      </c>
      <c r="E14" s="14">
        <f>C14*D14</f>
        <v>0</v>
      </c>
      <c r="F14" s="16"/>
      <c r="G14" s="16"/>
      <c r="H14" s="17">
        <f>IF(G14=0,0,VLOOKUP(G14,Tab!$A$18:$B$28,2,1+1))</f>
        <v>0</v>
      </c>
      <c r="I14" s="14">
        <f>F14*H14</f>
        <v>0</v>
      </c>
      <c r="J14" s="14">
        <f>E14*I14</f>
        <v>0</v>
      </c>
      <c r="K14" s="16"/>
    </row>
    <row r="15" spans="1:11" ht="12.75">
      <c r="A15" s="16"/>
      <c r="B15" s="16"/>
      <c r="C15" s="16"/>
      <c r="D15" s="17">
        <f>IF(B15=0,0,VLOOKUP(B15,Tab!$A$6:$B$15,2,1+1))</f>
        <v>0</v>
      </c>
      <c r="E15" s="14">
        <f>C15*D15</f>
        <v>0</v>
      </c>
      <c r="F15" s="16"/>
      <c r="G15" s="16"/>
      <c r="H15" s="17">
        <f>IF(G15=0,0,VLOOKUP(G15,Tab!$A$18:$B$28,2,1+1))</f>
        <v>0</v>
      </c>
      <c r="I15" s="14">
        <f aca="true" t="shared" si="0" ref="I15:I30">F15*H15</f>
        <v>0</v>
      </c>
      <c r="J15" s="14">
        <f aca="true" t="shared" si="1" ref="J15:J30">E15*I15</f>
        <v>0</v>
      </c>
      <c r="K15" s="16"/>
    </row>
    <row r="16" spans="1:11" ht="12.75">
      <c r="A16" s="16"/>
      <c r="B16" s="16"/>
      <c r="C16" s="16"/>
      <c r="D16" s="17">
        <f>IF(B16=0,0,VLOOKUP(B16,Tab!$A$6:$B$15,2,1+1))</f>
        <v>0</v>
      </c>
      <c r="E16" s="14">
        <f>C16*D16</f>
        <v>0</v>
      </c>
      <c r="F16" s="16"/>
      <c r="G16" s="16"/>
      <c r="H16" s="17">
        <f>IF(G16=0,0,VLOOKUP(G16,Tab!$A$18:$B$28,2,1+1))</f>
        <v>0</v>
      </c>
      <c r="I16" s="14">
        <f t="shared" si="0"/>
        <v>0</v>
      </c>
      <c r="J16" s="14">
        <f t="shared" si="1"/>
        <v>0</v>
      </c>
      <c r="K16" s="16"/>
    </row>
    <row r="17" spans="1:11" ht="12.75">
      <c r="A17" s="16"/>
      <c r="B17" s="16"/>
      <c r="C17" s="16"/>
      <c r="D17" s="17">
        <f>IF(B17=0,0,VLOOKUP(B17,Tab!$A$6:$B$15,2,1+1))</f>
        <v>0</v>
      </c>
      <c r="E17" s="14">
        <f>C17*D17</f>
        <v>0</v>
      </c>
      <c r="F17" s="16"/>
      <c r="G17" s="16"/>
      <c r="H17" s="17">
        <f>IF(G17=0,0,VLOOKUP(G17,Tab!$A$18:$B$28,2,1+1))</f>
        <v>0</v>
      </c>
      <c r="I17" s="14">
        <f t="shared" si="0"/>
        <v>0</v>
      </c>
      <c r="J17" s="14">
        <f t="shared" si="1"/>
        <v>0</v>
      </c>
      <c r="K17" s="16"/>
    </row>
    <row r="18" spans="1:11" ht="12.75">
      <c r="A18" s="16"/>
      <c r="B18" s="16"/>
      <c r="C18" s="16"/>
      <c r="D18" s="17">
        <f>IF(B18=0,0,VLOOKUP(B18,Tab!$A$6:$B$15,2,1+1))</f>
        <v>0</v>
      </c>
      <c r="E18" s="14">
        <f aca="true" t="shared" si="2" ref="E18:E30">C18*D18</f>
        <v>0</v>
      </c>
      <c r="F18" s="16"/>
      <c r="G18" s="16"/>
      <c r="H18" s="17">
        <f>IF(G18=0,0,VLOOKUP(G18,Tab!$A$18:$B$28,2,1+1))</f>
        <v>0</v>
      </c>
      <c r="I18" s="14">
        <f t="shared" si="0"/>
        <v>0</v>
      </c>
      <c r="J18" s="14">
        <f t="shared" si="1"/>
        <v>0</v>
      </c>
      <c r="K18" s="16"/>
    </row>
    <row r="19" spans="1:11" ht="12.75">
      <c r="A19" s="16"/>
      <c r="B19" s="16"/>
      <c r="C19" s="16"/>
      <c r="D19" s="17">
        <f>IF(B19=0,0,VLOOKUP(B19,Tab!$A$6:$B$15,2,1+1))</f>
        <v>0</v>
      </c>
      <c r="E19" s="14">
        <f t="shared" si="2"/>
        <v>0</v>
      </c>
      <c r="F19" s="16"/>
      <c r="G19" s="16"/>
      <c r="H19" s="17">
        <f>IF(G19=0,0,VLOOKUP(G19,Tab!$A$18:$B$28,2,1+1))</f>
        <v>0</v>
      </c>
      <c r="I19" s="14">
        <f t="shared" si="0"/>
        <v>0</v>
      </c>
      <c r="J19" s="14">
        <f t="shared" si="1"/>
        <v>0</v>
      </c>
      <c r="K19" s="16"/>
    </row>
    <row r="20" spans="1:11" ht="12.75">
      <c r="A20" s="16"/>
      <c r="B20" s="16"/>
      <c r="C20" s="16"/>
      <c r="D20" s="17">
        <f>IF(B20=0,0,VLOOKUP(B20,Tab!$A$6:$B$15,2,1+1))</f>
        <v>0</v>
      </c>
      <c r="E20" s="14">
        <f t="shared" si="2"/>
        <v>0</v>
      </c>
      <c r="F20" s="16"/>
      <c r="G20" s="16"/>
      <c r="H20" s="17">
        <f>IF(G20=0,0,VLOOKUP(G20,Tab!$A$18:$B$28,2,1+1))</f>
        <v>0</v>
      </c>
      <c r="I20" s="14">
        <f t="shared" si="0"/>
        <v>0</v>
      </c>
      <c r="J20" s="14">
        <f t="shared" si="1"/>
        <v>0</v>
      </c>
      <c r="K20" s="16"/>
    </row>
    <row r="21" spans="1:11" ht="12.75">
      <c r="A21" s="16"/>
      <c r="B21" s="16"/>
      <c r="C21" s="16"/>
      <c r="D21" s="17">
        <f>IF(B21=0,0,VLOOKUP(B21,Tab!$A$6:$B$15,2,1+1))</f>
        <v>0</v>
      </c>
      <c r="E21" s="14">
        <f t="shared" si="2"/>
        <v>0</v>
      </c>
      <c r="F21" s="16"/>
      <c r="G21" s="16"/>
      <c r="H21" s="17">
        <f>IF(G21=0,0,VLOOKUP(G21,Tab!$A$18:$B$28,2,1+1))</f>
        <v>0</v>
      </c>
      <c r="I21" s="14">
        <f t="shared" si="0"/>
        <v>0</v>
      </c>
      <c r="J21" s="14">
        <f t="shared" si="1"/>
        <v>0</v>
      </c>
      <c r="K21" s="16"/>
    </row>
    <row r="22" spans="1:11" ht="12.75">
      <c r="A22" s="16"/>
      <c r="B22" s="16"/>
      <c r="C22" s="16"/>
      <c r="D22" s="17">
        <f>IF(B22=0,0,VLOOKUP(B22,Tab!$A$6:$B$15,2,1+1))</f>
        <v>0</v>
      </c>
      <c r="E22" s="14">
        <f t="shared" si="2"/>
        <v>0</v>
      </c>
      <c r="F22" s="16"/>
      <c r="G22" s="16"/>
      <c r="H22" s="17">
        <f>IF(G22=0,0,VLOOKUP(G22,Tab!$A$18:$B$28,2,1+1))</f>
        <v>0</v>
      </c>
      <c r="I22" s="14">
        <f t="shared" si="0"/>
        <v>0</v>
      </c>
      <c r="J22" s="14">
        <f t="shared" si="1"/>
        <v>0</v>
      </c>
      <c r="K22" s="16"/>
    </row>
    <row r="23" spans="1:11" ht="12.75">
      <c r="A23" s="16"/>
      <c r="B23" s="16"/>
      <c r="C23" s="16"/>
      <c r="D23" s="17">
        <f>IF(B23=0,0,VLOOKUP(B23,Tab!$A$6:$B$15,2,1+1))</f>
        <v>0</v>
      </c>
      <c r="E23" s="14">
        <f t="shared" si="2"/>
        <v>0</v>
      </c>
      <c r="F23" s="16"/>
      <c r="G23" s="16"/>
      <c r="H23" s="17">
        <f>IF(G23=0,0,VLOOKUP(G23,Tab!$A$18:$B$28,2,1+1))</f>
        <v>0</v>
      </c>
      <c r="I23" s="14">
        <f t="shared" si="0"/>
        <v>0</v>
      </c>
      <c r="J23" s="14">
        <f t="shared" si="1"/>
        <v>0</v>
      </c>
      <c r="K23" s="16"/>
    </row>
    <row r="24" spans="1:11" ht="12.75">
      <c r="A24" s="16"/>
      <c r="B24" s="16"/>
      <c r="C24" s="16"/>
      <c r="D24" s="17">
        <f>IF(B24=0,0,VLOOKUP(B24,Tab!$A$6:$B$15,2,1+1))</f>
        <v>0</v>
      </c>
      <c r="E24" s="14">
        <f t="shared" si="2"/>
        <v>0</v>
      </c>
      <c r="F24" s="16"/>
      <c r="G24" s="16"/>
      <c r="H24" s="17">
        <f>IF(G24=0,0,VLOOKUP(G24,Tab!$A$18:$B$28,2,1+1))</f>
        <v>0</v>
      </c>
      <c r="I24" s="14">
        <f t="shared" si="0"/>
        <v>0</v>
      </c>
      <c r="J24" s="14">
        <f t="shared" si="1"/>
        <v>0</v>
      </c>
      <c r="K24" s="16"/>
    </row>
    <row r="25" spans="1:11" ht="12.75">
      <c r="A25" s="16"/>
      <c r="B25" s="16"/>
      <c r="C25" s="16"/>
      <c r="D25" s="17">
        <f>IF(B25=0,0,VLOOKUP(B25,Tab!$A$6:$B$15,2,1+1))</f>
        <v>0</v>
      </c>
      <c r="E25" s="14">
        <f t="shared" si="2"/>
        <v>0</v>
      </c>
      <c r="F25" s="16"/>
      <c r="G25" s="16"/>
      <c r="H25" s="17">
        <f>IF(G25=0,0,VLOOKUP(G25,Tab!$A$18:$B$28,2,1+1))</f>
        <v>0</v>
      </c>
      <c r="I25" s="14">
        <f t="shared" si="0"/>
        <v>0</v>
      </c>
      <c r="J25" s="14">
        <f t="shared" si="1"/>
        <v>0</v>
      </c>
      <c r="K25" s="16"/>
    </row>
    <row r="26" spans="1:11" ht="12.75">
      <c r="A26" s="16"/>
      <c r="B26" s="16"/>
      <c r="C26" s="16"/>
      <c r="D26" s="17">
        <f>IF(B26=0,0,VLOOKUP(B26,Tab!$A$6:$B$15,2,1+1))</f>
        <v>0</v>
      </c>
      <c r="E26" s="14">
        <f t="shared" si="2"/>
        <v>0</v>
      </c>
      <c r="F26" s="16"/>
      <c r="G26" s="16"/>
      <c r="H26" s="17">
        <f>IF(G26=0,0,VLOOKUP(G26,Tab!$A$18:$B$28,2,1+1))</f>
        <v>0</v>
      </c>
      <c r="I26" s="14">
        <f t="shared" si="0"/>
        <v>0</v>
      </c>
      <c r="J26" s="14">
        <f t="shared" si="1"/>
        <v>0</v>
      </c>
      <c r="K26" s="16"/>
    </row>
    <row r="27" spans="1:11" ht="12.75">
      <c r="A27" s="16"/>
      <c r="B27" s="16"/>
      <c r="C27" s="16"/>
      <c r="D27" s="17">
        <f>IF(B27=0,0,VLOOKUP(B27,Tab!$A$6:$B$15,2,1+1))</f>
        <v>0</v>
      </c>
      <c r="E27" s="14">
        <f t="shared" si="2"/>
        <v>0</v>
      </c>
      <c r="F27" s="16"/>
      <c r="G27" s="16"/>
      <c r="H27" s="17">
        <f>IF(G27=0,0,VLOOKUP(G27,Tab!$A$18:$B$28,2,1+1))</f>
        <v>0</v>
      </c>
      <c r="I27" s="14">
        <f t="shared" si="0"/>
        <v>0</v>
      </c>
      <c r="J27" s="14">
        <f t="shared" si="1"/>
        <v>0</v>
      </c>
      <c r="K27" s="16"/>
    </row>
    <row r="28" spans="1:11" ht="12.75">
      <c r="A28" s="16"/>
      <c r="B28" s="16"/>
      <c r="C28" s="16"/>
      <c r="D28" s="17">
        <f>IF(B28=0,0,VLOOKUP(B28,Tab!$A$6:$B$15,2,1+1))</f>
        <v>0</v>
      </c>
      <c r="E28" s="14">
        <f t="shared" si="2"/>
        <v>0</v>
      </c>
      <c r="F28" s="16"/>
      <c r="G28" s="16"/>
      <c r="H28" s="17">
        <f>IF(G28=0,0,VLOOKUP(G28,Tab!$A$18:$B$28,2,1+1))</f>
        <v>0</v>
      </c>
      <c r="I28" s="14">
        <f t="shared" si="0"/>
        <v>0</v>
      </c>
      <c r="J28" s="14">
        <f t="shared" si="1"/>
        <v>0</v>
      </c>
      <c r="K28" s="16"/>
    </row>
    <row r="29" spans="1:11" ht="12.75">
      <c r="A29" s="16"/>
      <c r="B29" s="16"/>
      <c r="C29" s="16"/>
      <c r="D29" s="17">
        <f>IF(B29=0,0,VLOOKUP(B29,Tab!$A$6:$B$15,2,1+1))</f>
        <v>0</v>
      </c>
      <c r="E29" s="14">
        <f t="shared" si="2"/>
        <v>0</v>
      </c>
      <c r="F29" s="16"/>
      <c r="G29" s="16"/>
      <c r="H29" s="17">
        <f>IF(G29=0,0,VLOOKUP(G29,Tab!$A$18:$B$28,2,1+1))</f>
        <v>0</v>
      </c>
      <c r="I29" s="14">
        <f t="shared" si="0"/>
        <v>0</v>
      </c>
      <c r="J29" s="14">
        <f t="shared" si="1"/>
        <v>0</v>
      </c>
      <c r="K29" s="16"/>
    </row>
    <row r="30" spans="1:11" ht="12.75">
      <c r="A30" s="16"/>
      <c r="B30" s="16"/>
      <c r="C30" s="16"/>
      <c r="D30" s="17">
        <f>IF(B30=0,0,VLOOKUP(B30,Tab!$A$6:$B$15,2,1+1))</f>
        <v>0</v>
      </c>
      <c r="E30" s="14">
        <f t="shared" si="2"/>
        <v>0</v>
      </c>
      <c r="F30" s="16"/>
      <c r="G30" s="16"/>
      <c r="H30" s="17">
        <f>IF(G30=0,0,VLOOKUP(G30,Tab!$A$18:$B$28,2,1+1))</f>
        <v>0</v>
      </c>
      <c r="I30" s="14">
        <f t="shared" si="0"/>
        <v>0</v>
      </c>
      <c r="J30" s="14">
        <f t="shared" si="1"/>
        <v>0</v>
      </c>
      <c r="K30" s="16"/>
    </row>
    <row r="31" spans="1:11" ht="12.75">
      <c r="A31" s="16"/>
      <c r="B31" s="16"/>
      <c r="C31" s="16"/>
      <c r="D31" s="17">
        <f>IF(B31=0,0,VLOOKUP(B31,Tab!$A$6:$B$15,2,1+1))</f>
        <v>0</v>
      </c>
      <c r="E31" s="14">
        <f aca="true" t="shared" si="3" ref="E31:E41">C31*D31</f>
        <v>0</v>
      </c>
      <c r="F31" s="16"/>
      <c r="G31" s="16"/>
      <c r="H31" s="17">
        <f>IF(G31=0,0,VLOOKUP(G31,Tab!$A$18:$B$28,2,1+1))</f>
        <v>0</v>
      </c>
      <c r="I31" s="14">
        <f aca="true" t="shared" si="4" ref="I31:I41">F31*H31</f>
        <v>0</v>
      </c>
      <c r="J31" s="14">
        <f aca="true" t="shared" si="5" ref="J31:J41">E31*I31</f>
        <v>0</v>
      </c>
      <c r="K31" s="16"/>
    </row>
    <row r="32" spans="1:11" ht="12.75">
      <c r="A32" s="16"/>
      <c r="B32" s="16"/>
      <c r="C32" s="16"/>
      <c r="D32" s="17">
        <f>IF(B32=0,0,VLOOKUP(B32,Tab!$A$6:$B$15,2,1+1))</f>
        <v>0</v>
      </c>
      <c r="E32" s="14">
        <f t="shared" si="3"/>
        <v>0</v>
      </c>
      <c r="F32" s="16"/>
      <c r="G32" s="16"/>
      <c r="H32" s="17">
        <f>IF(G32=0,0,VLOOKUP(G32,Tab!$A$18:$B$28,2,1+1))</f>
        <v>0</v>
      </c>
      <c r="I32" s="14">
        <f t="shared" si="4"/>
        <v>0</v>
      </c>
      <c r="J32" s="14">
        <f t="shared" si="5"/>
        <v>0</v>
      </c>
      <c r="K32" s="16"/>
    </row>
    <row r="33" spans="1:11" ht="12.75">
      <c r="A33" s="16"/>
      <c r="B33" s="16"/>
      <c r="C33" s="16"/>
      <c r="D33" s="17">
        <f>IF(B33=0,0,VLOOKUP(B33,Tab!$A$6:$B$15,2,1+1))</f>
        <v>0</v>
      </c>
      <c r="E33" s="14">
        <f t="shared" si="3"/>
        <v>0</v>
      </c>
      <c r="F33" s="16"/>
      <c r="G33" s="16"/>
      <c r="H33" s="17">
        <f>IF(G33=0,0,VLOOKUP(G33,Tab!$A$18:$B$28,2,1+1))</f>
        <v>0</v>
      </c>
      <c r="I33" s="14">
        <f t="shared" si="4"/>
        <v>0</v>
      </c>
      <c r="J33" s="14">
        <f t="shared" si="5"/>
        <v>0</v>
      </c>
      <c r="K33" s="16"/>
    </row>
    <row r="34" spans="1:11" ht="12.75">
      <c r="A34" s="16"/>
      <c r="B34" s="16"/>
      <c r="C34" s="16"/>
      <c r="D34" s="17">
        <f>IF(B34=0,0,VLOOKUP(B34,Tab!$A$6:$B$15,2,1+1))</f>
        <v>0</v>
      </c>
      <c r="E34" s="14">
        <f t="shared" si="3"/>
        <v>0</v>
      </c>
      <c r="F34" s="16"/>
      <c r="G34" s="16"/>
      <c r="H34" s="17">
        <f>IF(G34=0,0,VLOOKUP(G34,Tab!$A$18:$B$28,2,1+1))</f>
        <v>0</v>
      </c>
      <c r="I34" s="14">
        <f t="shared" si="4"/>
        <v>0</v>
      </c>
      <c r="J34" s="14">
        <f t="shared" si="5"/>
        <v>0</v>
      </c>
      <c r="K34" s="16"/>
    </row>
    <row r="35" spans="1:11" ht="12.75">
      <c r="A35" s="16"/>
      <c r="B35" s="16"/>
      <c r="C35" s="16"/>
      <c r="D35" s="17">
        <f>IF(B35=0,0,VLOOKUP(B35,Tab!$A$6:$B$15,2,1+1))</f>
        <v>0</v>
      </c>
      <c r="E35" s="14">
        <f t="shared" si="3"/>
        <v>0</v>
      </c>
      <c r="F35" s="16"/>
      <c r="G35" s="16"/>
      <c r="H35" s="17">
        <f>IF(G35=0,0,VLOOKUP(G35,Tab!$A$18:$B$28,2,1+1))</f>
        <v>0</v>
      </c>
      <c r="I35" s="14">
        <f t="shared" si="4"/>
        <v>0</v>
      </c>
      <c r="J35" s="14">
        <f t="shared" si="5"/>
        <v>0</v>
      </c>
      <c r="K35" s="16"/>
    </row>
    <row r="36" spans="1:11" ht="12.75">
      <c r="A36" s="16"/>
      <c r="B36" s="16"/>
      <c r="C36" s="16"/>
      <c r="D36" s="17">
        <f>IF(B36=0,0,VLOOKUP(B36,Tab!$A$6:$B$15,2,1+1))</f>
        <v>0</v>
      </c>
      <c r="E36" s="14">
        <f t="shared" si="3"/>
        <v>0</v>
      </c>
      <c r="F36" s="16"/>
      <c r="G36" s="16"/>
      <c r="H36" s="17">
        <f>IF(G36=0,0,VLOOKUP(G36,Tab!$A$18:$B$28,2,1+1))</f>
        <v>0</v>
      </c>
      <c r="I36" s="14">
        <f t="shared" si="4"/>
        <v>0</v>
      </c>
      <c r="J36" s="14">
        <f t="shared" si="5"/>
        <v>0</v>
      </c>
      <c r="K36" s="16"/>
    </row>
    <row r="37" spans="1:11" ht="12.75">
      <c r="A37" s="16"/>
      <c r="B37" s="16"/>
      <c r="C37" s="16"/>
      <c r="D37" s="17">
        <f>IF(B37=0,0,VLOOKUP(B37,Tab!$A$6:$B$15,2,1+1))</f>
        <v>0</v>
      </c>
      <c r="E37" s="14">
        <f t="shared" si="3"/>
        <v>0</v>
      </c>
      <c r="F37" s="16"/>
      <c r="G37" s="16"/>
      <c r="H37" s="17">
        <f>IF(G37=0,0,VLOOKUP(G37,Tab!$A$18:$B$28,2,1+1))</f>
        <v>0</v>
      </c>
      <c r="I37" s="14">
        <f t="shared" si="4"/>
        <v>0</v>
      </c>
      <c r="J37" s="14">
        <f t="shared" si="5"/>
        <v>0</v>
      </c>
      <c r="K37" s="16"/>
    </row>
    <row r="38" spans="1:11" ht="12.75">
      <c r="A38" s="16"/>
      <c r="B38" s="16"/>
      <c r="C38" s="16"/>
      <c r="D38" s="17">
        <f>IF(B38=0,0,VLOOKUP(B38,Tab!$A$6:$B$15,2,1+1))</f>
        <v>0</v>
      </c>
      <c r="E38" s="14">
        <f t="shared" si="3"/>
        <v>0</v>
      </c>
      <c r="F38" s="16"/>
      <c r="G38" s="16"/>
      <c r="H38" s="17">
        <f>IF(G38=0,0,VLOOKUP(G38,Tab!$A$18:$B$28,2,1+1))</f>
        <v>0</v>
      </c>
      <c r="I38" s="14">
        <f t="shared" si="4"/>
        <v>0</v>
      </c>
      <c r="J38" s="14">
        <f t="shared" si="5"/>
        <v>0</v>
      </c>
      <c r="K38" s="16"/>
    </row>
    <row r="39" spans="1:11" ht="12.75">
      <c r="A39" s="16"/>
      <c r="B39" s="16"/>
      <c r="C39" s="16"/>
      <c r="D39" s="17">
        <f>IF(B39=0,0,VLOOKUP(B39,Tab!$A$6:$B$15,2,1+1))</f>
        <v>0</v>
      </c>
      <c r="E39" s="14">
        <f t="shared" si="3"/>
        <v>0</v>
      </c>
      <c r="F39" s="16"/>
      <c r="G39" s="16"/>
      <c r="H39" s="17">
        <f>IF(G39=0,0,VLOOKUP(G39,Tab!$A$18:$B$28,2,1+1))</f>
        <v>0</v>
      </c>
      <c r="I39" s="14">
        <f t="shared" si="4"/>
        <v>0</v>
      </c>
      <c r="J39" s="14">
        <f t="shared" si="5"/>
        <v>0</v>
      </c>
      <c r="K39" s="16"/>
    </row>
    <row r="40" spans="1:11" ht="12.75">
      <c r="A40" s="16"/>
      <c r="B40" s="16"/>
      <c r="C40" s="16"/>
      <c r="D40" s="17">
        <f>IF(B40=0,0,VLOOKUP(B40,Tab!$A$6:$B$15,2,1+1))</f>
        <v>0</v>
      </c>
      <c r="E40" s="14">
        <f t="shared" si="3"/>
        <v>0</v>
      </c>
      <c r="F40" s="16"/>
      <c r="G40" s="16"/>
      <c r="H40" s="17">
        <f>IF(G40=0,0,VLOOKUP(G40,Tab!$A$18:$B$28,2,1+1))</f>
        <v>0</v>
      </c>
      <c r="I40" s="14">
        <f t="shared" si="4"/>
        <v>0</v>
      </c>
      <c r="J40" s="14">
        <f t="shared" si="5"/>
        <v>0</v>
      </c>
      <c r="K40" s="16"/>
    </row>
    <row r="41" spans="1:11" ht="12.75">
      <c r="A41" s="16"/>
      <c r="B41" s="16"/>
      <c r="C41" s="16"/>
      <c r="D41" s="17">
        <f>IF(B41=0,0,VLOOKUP(B41,Tab!$A$6:$B$15,2,1+1))</f>
        <v>0</v>
      </c>
      <c r="E41" s="14">
        <f t="shared" si="3"/>
        <v>0</v>
      </c>
      <c r="F41" s="16"/>
      <c r="G41" s="16"/>
      <c r="H41" s="17">
        <f>IF(G41=0,0,VLOOKUP(G41,Tab!$A$18:$B$28,2,1+1))</f>
        <v>0</v>
      </c>
      <c r="I41" s="14">
        <f t="shared" si="4"/>
        <v>0</v>
      </c>
      <c r="J41" s="14">
        <f t="shared" si="5"/>
        <v>0</v>
      </c>
      <c r="K41" s="16"/>
    </row>
    <row r="42" spans="1:11" ht="12.75">
      <c r="A42" s="16"/>
      <c r="B42" s="16"/>
      <c r="C42" s="16"/>
      <c r="D42" s="17"/>
      <c r="E42" s="14"/>
      <c r="F42" s="16"/>
      <c r="G42" s="16"/>
      <c r="H42" s="17"/>
      <c r="I42" s="14"/>
      <c r="J42" s="14"/>
      <c r="K42" s="16"/>
    </row>
    <row r="43" spans="1:11" ht="12.75">
      <c r="A43" s="16"/>
      <c r="B43" s="16"/>
      <c r="C43" s="16"/>
      <c r="D43" s="17"/>
      <c r="E43" s="14"/>
      <c r="F43" s="16"/>
      <c r="G43" s="16"/>
      <c r="H43" s="17"/>
      <c r="I43" s="14"/>
      <c r="J43" s="14">
        <f>SUM(J14:J42)</f>
        <v>0</v>
      </c>
      <c r="K43" s="16"/>
    </row>
    <row r="44" spans="1:11" ht="12.75">
      <c r="A44" s="16"/>
      <c r="B44" s="16"/>
      <c r="C44" s="16"/>
      <c r="D44" s="17"/>
      <c r="E44" s="14"/>
      <c r="F44" s="16"/>
      <c r="G44" s="16"/>
      <c r="H44" s="17"/>
      <c r="I44" s="14"/>
      <c r="J44" s="14"/>
      <c r="K44" s="16"/>
    </row>
    <row r="45" spans="1:11" ht="12.75">
      <c r="A45" s="16"/>
      <c r="B45" s="16"/>
      <c r="C45" s="16"/>
      <c r="D45" s="16"/>
      <c r="E45" s="14"/>
      <c r="F45" s="16"/>
      <c r="G45" s="16"/>
      <c r="H45" s="16"/>
      <c r="I45" s="18"/>
      <c r="J45" s="19">
        <f>J43/20370</f>
        <v>0</v>
      </c>
      <c r="K45" s="16"/>
    </row>
    <row r="46" spans="1:11" ht="12.75">
      <c r="A46" s="16"/>
      <c r="B46" s="16"/>
      <c r="C46" s="16"/>
      <c r="D46" s="16"/>
      <c r="E46" s="14"/>
      <c r="F46" s="16"/>
      <c r="G46" s="16"/>
      <c r="H46" s="16"/>
      <c r="I46" s="14"/>
      <c r="J46" s="14"/>
      <c r="K46" s="16"/>
    </row>
    <row r="47" spans="1:11" ht="12.75">
      <c r="A47" s="16"/>
      <c r="C47" s="16"/>
      <c r="D47" s="20" t="s">
        <v>18</v>
      </c>
      <c r="E47" s="21">
        <v>60</v>
      </c>
      <c r="F47" s="16"/>
      <c r="G47" s="16"/>
      <c r="H47" s="16"/>
      <c r="I47" s="15" t="s">
        <v>19</v>
      </c>
      <c r="J47" s="26">
        <f>J45/E48</f>
        <v>0</v>
      </c>
      <c r="K47" s="16"/>
    </row>
    <row r="48" spans="1:11" ht="12.75">
      <c r="A48" s="16"/>
      <c r="B48" s="16"/>
      <c r="C48" s="16"/>
      <c r="D48" s="20" t="s">
        <v>20</v>
      </c>
      <c r="E48" s="17">
        <f>IF(E47=0,0,VLOOKUP(E47,Tab!$A$30:$B$33,2,1+1))</f>
        <v>1</v>
      </c>
      <c r="F48" s="16"/>
      <c r="G48" s="16"/>
      <c r="H48" s="16"/>
      <c r="I48" s="14"/>
      <c r="J48" s="14"/>
      <c r="K48" s="16"/>
    </row>
  </sheetData>
  <sheetProtection sheet="1" objects="1" scenarios="1"/>
  <printOptions/>
  <pageMargins left="0.7874015748031497" right="0.7874015748031497" top="0.54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="94" zoomScaleNormal="94" workbookViewId="0" topLeftCell="A1">
      <selection activeCell="I26" sqref="I26"/>
    </sheetView>
  </sheetViews>
  <sheetFormatPr defaultColWidth="11.421875" defaultRowHeight="12.75"/>
  <cols>
    <col min="3" max="11" width="4.28125" style="0" customWidth="1"/>
  </cols>
  <sheetData>
    <row r="1" ht="12.75">
      <c r="A1" t="s">
        <v>21</v>
      </c>
    </row>
    <row r="3" spans="1:10" ht="12.75">
      <c r="A3">
        <v>1</v>
      </c>
      <c r="B3">
        <v>1.5</v>
      </c>
      <c r="C3">
        <v>2</v>
      </c>
      <c r="D3">
        <v>2.5</v>
      </c>
      <c r="E3">
        <v>3</v>
      </c>
      <c r="F3">
        <v>3.5</v>
      </c>
      <c r="G3">
        <v>4</v>
      </c>
      <c r="H3">
        <v>4.5</v>
      </c>
      <c r="I3">
        <v>5</v>
      </c>
      <c r="J3">
        <v>5.5</v>
      </c>
    </row>
    <row r="4" spans="1:10" ht="12.75">
      <c r="A4">
        <v>2</v>
      </c>
      <c r="B4">
        <v>2</v>
      </c>
      <c r="C4">
        <v>2</v>
      </c>
      <c r="D4">
        <v>2.3</v>
      </c>
      <c r="E4">
        <v>2.7</v>
      </c>
      <c r="F4">
        <v>3.1</v>
      </c>
      <c r="G4">
        <v>3.5</v>
      </c>
      <c r="H4">
        <v>3.9</v>
      </c>
      <c r="I4">
        <v>4.3</v>
      </c>
      <c r="J4">
        <v>4.6</v>
      </c>
    </row>
    <row r="6" spans="1:2" ht="12.75">
      <c r="A6">
        <v>1</v>
      </c>
      <c r="B6">
        <f>IF('NL-Zahl'!H$10=0,0,VLOOKUP('NL-Zahl'!H$10,Tab!A$35:B$36,2,1+1))</f>
        <v>2.5</v>
      </c>
    </row>
    <row r="7" spans="1:2" ht="12.75">
      <c r="A7">
        <v>1.5</v>
      </c>
      <c r="B7">
        <f>IF('NL-Zahl'!H$10=0,0,VLOOKUP('NL-Zahl'!H$10,Tab!A$35:B$36,2,1+1))</f>
        <v>2.5</v>
      </c>
    </row>
    <row r="8" spans="1:2" ht="12.75">
      <c r="A8">
        <v>2</v>
      </c>
      <c r="B8">
        <f>IF('NL-Zahl'!H$10=0,0,VLOOKUP('NL-Zahl'!H$10,Tab!A$35:B$36,2,1+1))</f>
        <v>2.5</v>
      </c>
    </row>
    <row r="9" spans="1:2" ht="12.75">
      <c r="A9">
        <v>2.5</v>
      </c>
      <c r="B9">
        <v>2.3</v>
      </c>
    </row>
    <row r="10" spans="1:2" ht="12.75">
      <c r="A10">
        <v>3</v>
      </c>
      <c r="B10">
        <v>2.7</v>
      </c>
    </row>
    <row r="11" spans="1:2" ht="12.75">
      <c r="A11">
        <v>3.5</v>
      </c>
      <c r="B11">
        <v>3.1</v>
      </c>
    </row>
    <row r="12" spans="1:2" ht="12.75">
      <c r="A12">
        <v>4</v>
      </c>
      <c r="B12">
        <v>3.5</v>
      </c>
    </row>
    <row r="13" spans="1:2" ht="12.75">
      <c r="A13">
        <v>4.5</v>
      </c>
      <c r="B13">
        <v>3.9</v>
      </c>
    </row>
    <row r="14" spans="1:2" ht="12.75">
      <c r="A14">
        <v>5</v>
      </c>
      <c r="B14">
        <v>4.3</v>
      </c>
    </row>
    <row r="15" spans="1:2" ht="12.75">
      <c r="A15">
        <v>5.5</v>
      </c>
      <c r="B15">
        <v>4.6</v>
      </c>
    </row>
    <row r="16" ht="12.75">
      <c r="L16" s="17"/>
    </row>
    <row r="18" spans="1:2" ht="12.75">
      <c r="A18" t="s">
        <v>22</v>
      </c>
      <c r="B18">
        <v>810</v>
      </c>
    </row>
    <row r="19" spans="1:2" ht="12.75">
      <c r="A19" t="s">
        <v>23</v>
      </c>
      <c r="B19">
        <v>3660</v>
      </c>
    </row>
    <row r="20" spans="1:2" ht="12.75">
      <c r="A20" t="s">
        <v>24</v>
      </c>
      <c r="B20">
        <v>1630</v>
      </c>
    </row>
    <row r="21" spans="1:2" ht="12.75">
      <c r="A21" t="s">
        <v>25</v>
      </c>
      <c r="B21">
        <v>8720</v>
      </c>
    </row>
    <row r="22" spans="1:2" ht="12.75">
      <c r="A22" t="s">
        <v>26</v>
      </c>
      <c r="B22">
        <v>350</v>
      </c>
    </row>
    <row r="23" spans="1:2" ht="12.75">
      <c r="A23" t="s">
        <v>27</v>
      </c>
      <c r="B23">
        <v>4890</v>
      </c>
    </row>
    <row r="24" spans="1:2" ht="12.75">
      <c r="A24" t="s">
        <v>28</v>
      </c>
      <c r="B24">
        <v>5820</v>
      </c>
    </row>
    <row r="25" spans="1:2" ht="12.75">
      <c r="A25" t="s">
        <v>29</v>
      </c>
      <c r="B25">
        <v>6510</v>
      </c>
    </row>
    <row r="26" spans="1:2" ht="12.75">
      <c r="A26" t="s">
        <v>30</v>
      </c>
      <c r="B26">
        <v>7320</v>
      </c>
    </row>
    <row r="27" spans="1:2" ht="12.75">
      <c r="A27" t="s">
        <v>31</v>
      </c>
      <c r="B27">
        <v>1160</v>
      </c>
    </row>
    <row r="28" spans="1:2" ht="12.75">
      <c r="A28" t="s">
        <v>32</v>
      </c>
      <c r="B28">
        <v>700</v>
      </c>
    </row>
    <row r="30" spans="1:2" ht="12.75">
      <c r="A30">
        <v>45</v>
      </c>
      <c r="B30">
        <v>0.3</v>
      </c>
    </row>
    <row r="31" spans="1:2" ht="12.75">
      <c r="A31">
        <v>50</v>
      </c>
      <c r="B31">
        <v>0.55</v>
      </c>
    </row>
    <row r="32" spans="1:2" ht="12.75">
      <c r="A32">
        <v>55</v>
      </c>
      <c r="B32">
        <v>0.75</v>
      </c>
    </row>
    <row r="33" spans="1:2" ht="12.75">
      <c r="A33">
        <v>60</v>
      </c>
      <c r="B33">
        <v>1</v>
      </c>
    </row>
    <row r="35" spans="1:2" ht="12.75">
      <c r="A35" t="s">
        <v>1</v>
      </c>
      <c r="B35">
        <v>2.5</v>
      </c>
    </row>
    <row r="36" spans="1:2" ht="12.75">
      <c r="A36" t="s">
        <v>14</v>
      </c>
      <c r="B36">
        <v>2</v>
      </c>
    </row>
  </sheetData>
  <sheetProtection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Hartmann</dc:creator>
  <cp:keywords/>
  <dc:description/>
  <cp:lastModifiedBy> Bruno Bosy</cp:lastModifiedBy>
  <dcterms:created xsi:type="dcterms:W3CDTF">2001-03-30T17:01:52Z</dcterms:created>
  <dcterms:modified xsi:type="dcterms:W3CDTF">2006-02-15T21:39:26Z</dcterms:modified>
  <cp:category/>
  <cp:version/>
  <cp:contentType/>
  <cp:contentStatus/>
</cp:coreProperties>
</file>