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0" windowWidth="16380" windowHeight="8190" tabRatio="0" activeTab="0"/>
  </bookViews>
  <sheets>
    <sheet name="Wärmeverlust Heizrohre" sheetId="1" r:id="rId1"/>
  </sheets>
  <definedNames>
    <definedName name="_xlnm.Print_Area" localSheetId="0">'Wärmeverlust Heizrohre'!$B$2:$AA$38</definedName>
    <definedName name="Excel_BuiltIn_Print_Area_1">'Wärmeverlust Heizrohre'!$B$2:$AA$43</definedName>
  </definedNames>
  <calcPr fullCalcOnLoad="1"/>
</workbook>
</file>

<file path=xl/sharedStrings.xml><?xml version="1.0" encoding="utf-8"?>
<sst xmlns="http://schemas.openxmlformats.org/spreadsheetml/2006/main" count="131" uniqueCount="88">
  <si>
    <t xml:space="preserve"> Wärmeverluste von Rohren: </t>
  </si>
  <si>
    <t>Variante 1</t>
  </si>
  <si>
    <t>Variante 2</t>
  </si>
  <si>
    <t>Variante 3</t>
  </si>
  <si>
    <t xml:space="preserve"> stationärer Wärmedurchgang</t>
  </si>
  <si>
    <t>Faktor instationär:</t>
  </si>
  <si>
    <t>ungedämmt</t>
  </si>
  <si>
    <t xml:space="preserve"> Rohrdurchmesser (außen)</t>
  </si>
  <si>
    <t>d</t>
  </si>
  <si>
    <t xml:space="preserve"> mm</t>
  </si>
  <si>
    <r>
      <t>D</t>
    </r>
    <r>
      <rPr>
        <vertAlign val="subscript"/>
        <sz val="10"/>
        <rFont val="Arial"/>
        <family val="2"/>
      </rPr>
      <t>A</t>
    </r>
    <r>
      <rPr>
        <sz val="10"/>
        <rFont val="Arial"/>
        <family val="2"/>
      </rPr>
      <t xml:space="preserve"> =</t>
    </r>
  </si>
  <si>
    <t>mm</t>
  </si>
  <si>
    <r>
      <t>D</t>
    </r>
    <r>
      <rPr>
        <vertAlign val="subscript"/>
        <sz val="10"/>
        <rFont val="Arial"/>
        <family val="2"/>
      </rPr>
      <t>N</t>
    </r>
    <r>
      <rPr>
        <sz val="10"/>
        <rFont val="Arial"/>
        <family val="2"/>
      </rPr>
      <t xml:space="preserve"> =</t>
    </r>
  </si>
  <si>
    <t xml:space="preserve"> Dämmstärke</t>
  </si>
  <si>
    <t>s</t>
  </si>
  <si>
    <t>(Wanddicke Rohr angeben)</t>
  </si>
  <si>
    <t xml:space="preserve"> Wärmeleitfähigkeit</t>
  </si>
  <si>
    <t>l</t>
  </si>
  <si>
    <t xml:space="preserve"> W/mK</t>
  </si>
  <si>
    <t>(Dämmstoff)</t>
  </si>
  <si>
    <t>(z.B. Kupferrohr 380 W/mK)</t>
  </si>
  <si>
    <t xml:space="preserve"> Leitungslänge</t>
  </si>
  <si>
    <t>L</t>
  </si>
  <si>
    <t xml:space="preserve"> m</t>
  </si>
  <si>
    <t xml:space="preserve"> Heizperiode</t>
  </si>
  <si>
    <t>(z.B. 185 Tage nach EnEV)</t>
  </si>
  <si>
    <t xml:space="preserve"> Tage</t>
  </si>
  <si>
    <t>entspricht:</t>
  </si>
  <si>
    <t>Stunden</t>
  </si>
  <si>
    <t>Heizwasser:</t>
  </si>
  <si>
    <t xml:space="preserve"> Temperatur des Heizwassers</t>
  </si>
  <si>
    <r>
      <t>J</t>
    </r>
    <r>
      <rPr>
        <sz val="10"/>
        <rFont val="Arial"/>
        <family val="2"/>
      </rPr>
      <t xml:space="preserve"> </t>
    </r>
    <r>
      <rPr>
        <vertAlign val="subscript"/>
        <sz val="10"/>
        <rFont val="Arial"/>
        <family val="2"/>
      </rPr>
      <t>i</t>
    </r>
  </si>
  <si>
    <r>
      <t xml:space="preserve"> °C</t>
    </r>
    <r>
      <rPr>
        <sz val="8"/>
        <rFont val="Arial"/>
        <family val="2"/>
      </rPr>
      <t xml:space="preserve">   (Vorlauf/Rücklauf gemittelt)</t>
    </r>
  </si>
  <si>
    <r>
      <t>°C</t>
    </r>
    <r>
      <rPr>
        <sz val="8"/>
        <rFont val="Arial"/>
        <family val="2"/>
      </rPr>
      <t xml:space="preserve">   (Vorlauf/Rücklauf gemittelt)</t>
    </r>
  </si>
  <si>
    <t>°C</t>
  </si>
  <si>
    <r>
      <t>Volauf / Rücklauf</t>
    </r>
    <r>
      <rPr>
        <sz val="10"/>
        <rFont val="Arial"/>
        <family val="2"/>
      </rPr>
      <t xml:space="preserve"> z.B. 55/45°C</t>
    </r>
  </si>
  <si>
    <t xml:space="preserve"> Raum- bzw. Außentemperatur</t>
  </si>
  <si>
    <r>
      <t>J</t>
    </r>
    <r>
      <rPr>
        <sz val="10"/>
        <rFont val="Arial"/>
        <family val="2"/>
      </rPr>
      <t xml:space="preserve"> </t>
    </r>
    <r>
      <rPr>
        <vertAlign val="subscript"/>
        <sz val="10"/>
        <rFont val="Arial"/>
        <family val="2"/>
      </rPr>
      <t>a</t>
    </r>
  </si>
  <si>
    <t xml:space="preserve"> °C</t>
  </si>
  <si>
    <t xml:space="preserve"> Rohrradius innen</t>
  </si>
  <si>
    <t>ri</t>
  </si>
  <si>
    <t xml:space="preserve"> Radius außen</t>
  </si>
  <si>
    <t>ra</t>
  </si>
  <si>
    <t xml:space="preserve"> Wärmeübergangskoeffizient</t>
  </si>
  <si>
    <t>d = 15....100mm</t>
  </si>
  <si>
    <t>d = 15....100 mm</t>
  </si>
  <si>
    <t xml:space="preserve"> um isolierte Rohre</t>
  </si>
  <si>
    <r>
      <t>a</t>
    </r>
    <r>
      <rPr>
        <vertAlign val="subscript"/>
        <sz val="10"/>
        <rFont val="Times New Roman"/>
        <family val="1"/>
      </rPr>
      <t>a</t>
    </r>
  </si>
  <si>
    <t>m²K/W</t>
  </si>
  <si>
    <t>(nach Crammerer)</t>
  </si>
  <si>
    <t>(nach ISO 7345. Abs. 2.9)</t>
  </si>
  <si>
    <t xml:space="preserve"> Wasser im Rohr</t>
  </si>
  <si>
    <r>
      <t>a</t>
    </r>
    <r>
      <rPr>
        <vertAlign val="subscript"/>
        <sz val="10"/>
        <rFont val="Times New Roman"/>
        <family val="1"/>
      </rPr>
      <t>i</t>
    </r>
  </si>
  <si>
    <t>(nach Schack)</t>
  </si>
  <si>
    <t xml:space="preserve"> Wärmestrom</t>
  </si>
  <si>
    <t>F       =</t>
  </si>
  <si>
    <t>Watt je Meter</t>
  </si>
  <si>
    <t xml:space="preserve"> Energieverlust</t>
  </si>
  <si>
    <r>
      <t xml:space="preserve">Q   </t>
    </r>
    <r>
      <rPr>
        <sz val="14"/>
        <rFont val="Arial"/>
        <family val="2"/>
      </rPr>
      <t xml:space="preserve"> =</t>
    </r>
  </si>
  <si>
    <t>kWh/Heizperiode</t>
  </si>
  <si>
    <t xml:space="preserve"> kWh Differenz zu Variante 3</t>
  </si>
  <si>
    <t xml:space="preserve"> kWh Differenz zu Var. 3</t>
  </si>
  <si>
    <t xml:space="preserve"> Differenz zu Variante 1</t>
  </si>
  <si>
    <t xml:space="preserve"> Differenz zu "Variante 2"</t>
  </si>
  <si>
    <t xml:space="preserve"> = Variante 2</t>
  </si>
  <si>
    <t xml:space="preserve"> Differenz zu Variante 2</t>
  </si>
  <si>
    <t>Energiekosten:</t>
  </si>
  <si>
    <t>Brutto-Energiepreis:</t>
  </si>
  <si>
    <t xml:space="preserve"> ct/kWh</t>
  </si>
  <si>
    <r>
      <t xml:space="preserve">Tabelle: </t>
    </r>
    <r>
      <rPr>
        <sz val="10"/>
        <color indexed="12"/>
        <rFont val="Arial"/>
        <family val="2"/>
      </rPr>
      <t>Wärmeleitfähigkeit</t>
    </r>
    <r>
      <rPr>
        <sz val="10"/>
        <rFont val="Arial"/>
        <family val="2"/>
      </rPr>
      <t xml:space="preserve"> in W/mK verschiedener Metalle</t>
    </r>
  </si>
  <si>
    <r>
      <t xml:space="preserve">Tabelle: </t>
    </r>
    <r>
      <rPr>
        <sz val="10"/>
        <rFont val="Arial"/>
        <family val="2"/>
      </rPr>
      <t>spezifische Wärmekapazität in kJ/kgK</t>
    </r>
  </si>
  <si>
    <t>Verlust je Meter Heizleitung:</t>
  </si>
  <si>
    <t xml:space="preserve"> €/lfdm. Heizperiode</t>
  </si>
  <si>
    <r>
      <t xml:space="preserve">Tabelle: </t>
    </r>
    <r>
      <rPr>
        <sz val="10"/>
        <rFont val="Arial"/>
        <family val="2"/>
      </rPr>
      <t>Rohdichte in kg/m³</t>
    </r>
  </si>
  <si>
    <t>Kosten:</t>
  </si>
  <si>
    <t>€ / Heizperiode</t>
  </si>
  <si>
    <r>
      <t>€</t>
    </r>
    <r>
      <rPr>
        <b/>
        <sz val="12"/>
        <rFont val="Arial"/>
        <family val="2"/>
      </rPr>
      <t xml:space="preserve"> / Heizperiode</t>
    </r>
  </si>
  <si>
    <t>Mögliche Ersparnis:</t>
  </si>
  <si>
    <t>Euro</t>
  </si>
  <si>
    <t>Ergänzungen von: 1plus Bauplanung + Energieberatung</t>
  </si>
  <si>
    <t>Ingenieurbüro für Bauphysik Dipl.-Ing. Dieter Rieger</t>
  </si>
  <si>
    <t xml:space="preserve">      Frank F. Rosteck, Oberstr. 41, 57076 Siegen</t>
  </si>
  <si>
    <t>Widdergasse 25 / 67346 Speyer / Tel.: 06232-100568</t>
  </si>
  <si>
    <t>ohne Gewähr</t>
  </si>
  <si>
    <r>
      <t xml:space="preserve">      </t>
    </r>
    <r>
      <rPr>
        <sz val="10"/>
        <color indexed="12"/>
        <rFont val="Arial"/>
        <family val="2"/>
      </rPr>
      <t>info@rosteck.org</t>
    </r>
    <r>
      <rPr>
        <sz val="10"/>
        <rFont val="Arial"/>
        <family val="2"/>
      </rPr>
      <t xml:space="preserve">  - </t>
    </r>
    <r>
      <rPr>
        <sz val="10"/>
        <color indexed="12"/>
        <rFont val="Arial"/>
        <family val="2"/>
      </rPr>
      <t xml:space="preserve"> www.rosteck.org</t>
    </r>
  </si>
  <si>
    <t>Auszug aus der Energieeinsparverordnung EnEV:</t>
  </si>
  <si>
    <t xml:space="preserve">Wer Wärmeverteilungs- und Warmwasserleitungen sowie Armaturen in Gebäuden erstmalig einbaut oder vorhandene ersetzt, muss deren Wärmeabgabe nach Anhang 5 begrenzen. </t>
  </si>
  <si>
    <t>Anhang 5 - Anforderungen zur Begrenzung der Wärmeabgabe von Wärmeverteilungs- und Warmwasserleitungen sowie Armaturen (zu § 12 Abs. 5)</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</si>
</sst>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
    <numFmt numFmtId="166" formatCode="0.0000"/>
    <numFmt numFmtId="167" formatCode="#,##0.00&quot; €&quot;"/>
  </numFmts>
  <fonts count="42">
    <font>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1"/>
      <color indexed="52"/>
      <name val="Calibri"/>
      <family val="2"/>
    </font>
    <font>
      <sz val="11"/>
      <color indexed="1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2"/>
      <name val="Arial"/>
      <family val="2"/>
    </font>
    <font>
      <b/>
      <sz val="10"/>
      <name val="Arial"/>
      <family val="2"/>
    </font>
    <font>
      <sz val="9"/>
      <name val="Arial"/>
      <family val="2"/>
    </font>
    <font>
      <b/>
      <sz val="10"/>
      <color indexed="12"/>
      <name val="Arial"/>
      <family val="2"/>
    </font>
    <font>
      <b/>
      <sz val="10"/>
      <color indexed="8"/>
      <name val="Arial"/>
      <family val="2"/>
    </font>
    <font>
      <sz val="10"/>
      <color indexed="8"/>
      <name val="Arial"/>
      <family val="2"/>
    </font>
    <font>
      <vertAlign val="subscript"/>
      <sz val="10"/>
      <name val="Arial"/>
      <family val="2"/>
    </font>
    <font>
      <sz val="8"/>
      <name val="Arial"/>
      <family val="2"/>
    </font>
    <font>
      <sz val="10"/>
      <name val="Symbol"/>
      <family val="1"/>
    </font>
    <font>
      <b/>
      <sz val="9"/>
      <name val="Arial"/>
      <family val="2"/>
    </font>
    <font>
      <sz val="12"/>
      <name val="Arial"/>
      <family val="2"/>
    </font>
    <font>
      <vertAlign val="subscript"/>
      <sz val="10"/>
      <name val="Times New Roman"/>
      <family val="1"/>
    </font>
    <font>
      <b/>
      <sz val="10"/>
      <name val="Symbol"/>
      <family val="1"/>
    </font>
    <font>
      <b/>
      <sz val="14"/>
      <name val="Arial"/>
      <family val="2"/>
    </font>
    <font>
      <sz val="14"/>
      <name val="Arial"/>
      <family val="2"/>
    </font>
    <font>
      <b/>
      <u val="single"/>
      <sz val="14"/>
      <name val="Arial"/>
      <family val="2"/>
    </font>
    <font>
      <u val="single"/>
      <sz val="14"/>
      <name val="Arial"/>
      <family val="2"/>
    </font>
    <font>
      <sz val="10"/>
      <color indexed="12"/>
      <name val="Arial"/>
      <family val="2"/>
    </font>
    <font>
      <b/>
      <sz val="10"/>
      <color indexed="9"/>
      <name val="Arial"/>
      <family val="2"/>
    </font>
    <font>
      <b/>
      <sz val="13"/>
      <name val="Arial"/>
      <family val="2"/>
    </font>
    <font>
      <b/>
      <sz val="12"/>
      <color indexed="12"/>
      <name val="Arial"/>
      <family val="2"/>
    </font>
    <font>
      <b/>
      <sz val="8"/>
      <color indexed="8"/>
      <name val="Arial"/>
      <family val="2"/>
    </font>
    <font>
      <sz val="4"/>
      <color indexed="8"/>
      <name val="Arial"/>
      <family val="2"/>
    </font>
    <font>
      <sz val="8"/>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s>
  <borders count="40">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style="thick">
        <color indexed="52"/>
      </left>
      <right>
        <color indexed="63"/>
      </right>
      <top style="thick">
        <color indexed="52"/>
      </top>
      <bottom>
        <color indexed="63"/>
      </bottom>
    </border>
    <border>
      <left>
        <color indexed="63"/>
      </left>
      <right>
        <color indexed="63"/>
      </right>
      <top style="thick">
        <color indexed="52"/>
      </top>
      <bottom>
        <color indexed="63"/>
      </bottom>
    </border>
    <border>
      <left>
        <color indexed="63"/>
      </left>
      <right style="thick">
        <color indexed="52"/>
      </right>
      <top style="thick">
        <color indexed="52"/>
      </top>
      <bottom>
        <color indexed="63"/>
      </bottom>
    </border>
    <border>
      <left>
        <color indexed="63"/>
      </left>
      <right style="medium">
        <color indexed="8"/>
      </right>
      <top>
        <color indexed="63"/>
      </top>
      <bottom>
        <color indexed="63"/>
      </bottom>
    </border>
    <border>
      <left style="thick">
        <color indexed="52"/>
      </left>
      <right>
        <color indexed="63"/>
      </right>
      <top>
        <color indexed="63"/>
      </top>
      <bottom style="thick">
        <color indexed="52"/>
      </bottom>
    </border>
    <border>
      <left>
        <color indexed="63"/>
      </left>
      <right>
        <color indexed="63"/>
      </right>
      <top>
        <color indexed="63"/>
      </top>
      <bottom style="thick">
        <color indexed="52"/>
      </bottom>
    </border>
    <border>
      <left style="thick">
        <color indexed="52"/>
      </left>
      <right>
        <color indexed="63"/>
      </right>
      <top style="thick">
        <color indexed="52"/>
      </top>
      <bottom style="thick">
        <color indexed="52"/>
      </bottom>
    </border>
    <border>
      <left>
        <color indexed="63"/>
      </left>
      <right style="thick">
        <color indexed="52"/>
      </right>
      <top>
        <color indexed="63"/>
      </top>
      <bottom style="thick">
        <color indexed="52"/>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style="thin">
        <color indexed="8"/>
      </left>
      <right style="thin">
        <color indexed="8"/>
      </right>
      <top style="thin">
        <color indexed="8"/>
      </top>
      <bottom style="thin">
        <color indexed="8"/>
      </bottom>
    </border>
    <border>
      <left>
        <color indexed="63"/>
      </left>
      <right style="thick">
        <color indexed="10"/>
      </right>
      <top>
        <color indexed="63"/>
      </top>
      <bottom>
        <color indexed="63"/>
      </bottom>
    </border>
    <border>
      <left style="thick">
        <color indexed="10"/>
      </left>
      <right style="thin">
        <color indexed="8"/>
      </right>
      <top style="thin">
        <color indexed="8"/>
      </top>
      <bottom style="thin">
        <color indexed="8"/>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medium">
        <color indexed="8"/>
      </left>
      <right style="medium">
        <color indexed="8"/>
      </right>
      <top style="medium">
        <color indexed="8"/>
      </top>
      <bottom style="medium">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ck">
        <color indexed="52"/>
      </left>
      <right style="thick">
        <color indexed="52"/>
      </right>
      <top style="thick">
        <color indexed="52"/>
      </top>
      <bottom style="thick">
        <color indexed="5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20" borderId="1" applyNumberFormat="0" applyAlignment="0" applyProtection="0"/>
    <xf numFmtId="0" fontId="4" fillId="20" borderId="2" applyNumberFormat="0" applyAlignment="0" applyProtection="0"/>
    <xf numFmtId="43" fontId="0" fillId="0" borderId="0" applyFill="0" applyBorder="0" applyAlignment="0" applyProtection="0"/>
    <xf numFmtId="41" fontId="0" fillId="0" borderId="0" applyFill="0" applyBorder="0" applyAlignment="0" applyProtection="0"/>
    <xf numFmtId="0" fontId="5" fillId="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21" borderId="0" applyNumberFormat="0" applyBorder="0" applyAlignment="0" applyProtection="0"/>
    <xf numFmtId="0" fontId="0" fillId="22" borderId="4" applyNumberFormat="0" applyAlignment="0" applyProtection="0"/>
    <xf numFmtId="9" fontId="0" fillId="0" borderId="0" applyFill="0" applyBorder="0" applyAlignment="0" applyProtection="0"/>
    <xf numFmtId="0" fontId="10" fillId="3" borderId="0" applyNumberFormat="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1" fillId="0" borderId="8" applyNumberFormat="0" applyFill="0" applyAlignment="0" applyProtection="0"/>
    <xf numFmtId="44" fontId="0" fillId="0" borderId="0" applyFill="0" applyBorder="0" applyAlignment="0" applyProtection="0"/>
    <xf numFmtId="42" fontId="0" fillId="0" borderId="0" applyFill="0" applyBorder="0" applyAlignment="0" applyProtection="0"/>
    <xf numFmtId="0" fontId="12" fillId="0" borderId="0" applyNumberFormat="0" applyFill="0" applyBorder="0" applyAlignment="0" applyProtection="0"/>
    <xf numFmtId="0" fontId="13" fillId="23" borderId="9" applyNumberFormat="0" applyAlignment="0" applyProtection="0"/>
  </cellStyleXfs>
  <cellXfs count="144">
    <xf numFmtId="0" fontId="0" fillId="0" borderId="0" xfId="0" applyAlignment="1">
      <alignment/>
    </xf>
    <xf numFmtId="0" fontId="0" fillId="0" borderId="0" xfId="0" applyAlignment="1" applyProtection="1">
      <alignment/>
      <protection hidden="1"/>
    </xf>
    <xf numFmtId="0" fontId="0" fillId="0" borderId="0" xfId="0" applyFill="1" applyAlignment="1" applyProtection="1">
      <alignment/>
      <protection hidden="1"/>
    </xf>
    <xf numFmtId="0" fontId="0" fillId="0" borderId="0" xfId="0" applyBorder="1" applyAlignment="1" applyProtection="1">
      <alignment/>
      <protection hidden="1"/>
    </xf>
    <xf numFmtId="0" fontId="0" fillId="0" borderId="0" xfId="0" applyFill="1" applyBorder="1" applyAlignment="1" applyProtection="1">
      <alignment/>
      <protection hidden="1"/>
    </xf>
    <xf numFmtId="0" fontId="0" fillId="0" borderId="0" xfId="0" applyFont="1" applyAlignment="1" applyProtection="1">
      <alignment/>
      <protection hidden="1"/>
    </xf>
    <xf numFmtId="0" fontId="0" fillId="20" borderId="10" xfId="0" applyFill="1" applyBorder="1" applyAlignment="1" applyProtection="1">
      <alignment/>
      <protection hidden="1"/>
    </xf>
    <xf numFmtId="0" fontId="0" fillId="20" borderId="11" xfId="0" applyFill="1" applyBorder="1" applyAlignment="1" applyProtection="1">
      <alignment/>
      <protection hidden="1"/>
    </xf>
    <xf numFmtId="0" fontId="0" fillId="20" borderId="12" xfId="0" applyFont="1" applyFill="1" applyBorder="1" applyAlignment="1" applyProtection="1">
      <alignment/>
      <protection hidden="1"/>
    </xf>
    <xf numFmtId="0" fontId="0" fillId="20" borderId="11" xfId="0" applyFont="1" applyFill="1" applyBorder="1" applyAlignment="1" applyProtection="1">
      <alignment/>
      <protection hidden="1"/>
    </xf>
    <xf numFmtId="0" fontId="0" fillId="20" borderId="13" xfId="0" applyFill="1" applyBorder="1" applyAlignment="1" applyProtection="1">
      <alignment/>
      <protection hidden="1"/>
    </xf>
    <xf numFmtId="0" fontId="18" fillId="0" borderId="14" xfId="0" applyFont="1" applyFill="1" applyBorder="1" applyAlignment="1" applyProtection="1">
      <alignment vertical="center"/>
      <protection hidden="1"/>
    </xf>
    <xf numFmtId="0" fontId="18" fillId="0" borderId="15" xfId="0" applyFont="1" applyFill="1" applyBorder="1" applyAlignment="1" applyProtection="1">
      <alignment vertical="center"/>
      <protection hidden="1"/>
    </xf>
    <xf numFmtId="0" fontId="0" fillId="0" borderId="15" xfId="0" applyFill="1" applyBorder="1" applyAlignment="1" applyProtection="1">
      <alignment vertical="center"/>
      <protection hidden="1"/>
    </xf>
    <xf numFmtId="0" fontId="0" fillId="0" borderId="16" xfId="0" applyFill="1" applyBorder="1" applyAlignment="1" applyProtection="1">
      <alignment vertical="center"/>
      <protection hidden="1"/>
    </xf>
    <xf numFmtId="0" fontId="0" fillId="20" borderId="17" xfId="0" applyFont="1" applyFill="1" applyBorder="1" applyAlignment="1" applyProtection="1">
      <alignment vertical="center"/>
      <protection hidden="1"/>
    </xf>
    <xf numFmtId="0" fontId="0" fillId="20" borderId="0" xfId="0" applyFont="1" applyFill="1" applyBorder="1" applyAlignment="1" applyProtection="1">
      <alignment vertical="center"/>
      <protection hidden="1"/>
    </xf>
    <xf numFmtId="0" fontId="0" fillId="0" borderId="15" xfId="0" applyFill="1" applyBorder="1" applyAlignment="1" applyProtection="1">
      <alignment/>
      <protection hidden="1"/>
    </xf>
    <xf numFmtId="0" fontId="0" fillId="0" borderId="16" xfId="0" applyFill="1" applyBorder="1" applyAlignment="1" applyProtection="1">
      <alignment/>
      <protection hidden="1"/>
    </xf>
    <xf numFmtId="0" fontId="0" fillId="20" borderId="17" xfId="0" applyFont="1" applyFill="1" applyBorder="1" applyAlignment="1" applyProtection="1">
      <alignment/>
      <protection hidden="1"/>
    </xf>
    <xf numFmtId="0" fontId="20" fillId="0" borderId="18" xfId="0" applyFont="1" applyFill="1" applyBorder="1" applyAlignment="1" applyProtection="1">
      <alignment vertical="center"/>
      <protection hidden="1"/>
    </xf>
    <xf numFmtId="0" fontId="0" fillId="0" borderId="19" xfId="0" applyFill="1" applyBorder="1" applyAlignment="1" applyProtection="1">
      <alignment vertical="center"/>
      <protection hidden="1"/>
    </xf>
    <xf numFmtId="0" fontId="21" fillId="21" borderId="20" xfId="49" applyNumberFormat="1" applyFont="1" applyFill="1" applyBorder="1" applyAlignment="1" applyProtection="1">
      <alignment horizontal="center" vertical="center"/>
      <protection locked="0"/>
    </xf>
    <xf numFmtId="0" fontId="0" fillId="0" borderId="21" xfId="0" applyFill="1" applyBorder="1" applyAlignment="1" applyProtection="1">
      <alignment vertical="center"/>
      <protection hidden="1"/>
    </xf>
    <xf numFmtId="0" fontId="0" fillId="0" borderId="19" xfId="0" applyFill="1" applyBorder="1" applyAlignment="1" applyProtection="1">
      <alignment/>
      <protection hidden="1"/>
    </xf>
    <xf numFmtId="0" fontId="0" fillId="0" borderId="21" xfId="0" applyFill="1" applyBorder="1" applyAlignment="1" applyProtection="1">
      <alignment/>
      <protection hidden="1"/>
    </xf>
    <xf numFmtId="0" fontId="0" fillId="20" borderId="0" xfId="0" applyFill="1" applyBorder="1" applyAlignment="1" applyProtection="1">
      <alignment/>
      <protection hidden="1"/>
    </xf>
    <xf numFmtId="0" fontId="0" fillId="20" borderId="0" xfId="0" applyFont="1" applyFill="1" applyBorder="1" applyAlignment="1" applyProtection="1">
      <alignment/>
      <protection hidden="1"/>
    </xf>
    <xf numFmtId="0" fontId="0" fillId="20" borderId="13" xfId="0" applyFont="1" applyFill="1" applyBorder="1" applyAlignment="1" applyProtection="1">
      <alignment/>
      <protection hidden="1"/>
    </xf>
    <xf numFmtId="0" fontId="0" fillId="0" borderId="22" xfId="0" applyFont="1" applyBorder="1" applyAlignment="1" applyProtection="1">
      <alignment/>
      <protection hidden="1"/>
    </xf>
    <xf numFmtId="0" fontId="0" fillId="0" borderId="23" xfId="0" applyFont="1" applyBorder="1" applyAlignment="1" applyProtection="1">
      <alignment/>
      <protection hidden="1"/>
    </xf>
    <xf numFmtId="0" fontId="21" fillId="0" borderId="23" xfId="0" applyFont="1" applyFill="1" applyBorder="1" applyAlignment="1" applyProtection="1">
      <alignment/>
      <protection locked="0"/>
    </xf>
    <xf numFmtId="0" fontId="0" fillId="0" borderId="23" xfId="0" applyFont="1" applyBorder="1" applyAlignment="1" applyProtection="1">
      <alignment horizontal="right"/>
      <protection hidden="1"/>
    </xf>
    <xf numFmtId="0" fontId="0" fillId="0" borderId="24" xfId="0" applyFont="1" applyBorder="1" applyAlignment="1" applyProtection="1">
      <alignment/>
      <protection hidden="1"/>
    </xf>
    <xf numFmtId="0" fontId="23" fillId="0" borderId="22" xfId="0" applyFont="1" applyFill="1" applyBorder="1" applyAlignment="1" applyProtection="1">
      <alignment/>
      <protection locked="0"/>
    </xf>
    <xf numFmtId="0" fontId="0" fillId="0" borderId="25" xfId="0" applyFont="1" applyBorder="1" applyAlignment="1" applyProtection="1">
      <alignment/>
      <protection hidden="1"/>
    </xf>
    <xf numFmtId="0" fontId="0" fillId="0" borderId="0" xfId="0" applyFont="1" applyBorder="1" applyAlignment="1" applyProtection="1">
      <alignment/>
      <protection hidden="1"/>
    </xf>
    <xf numFmtId="0" fontId="21" fillId="21" borderId="26" xfId="0" applyFont="1" applyFill="1" applyBorder="1" applyAlignment="1" applyProtection="1">
      <alignment/>
      <protection locked="0"/>
    </xf>
    <xf numFmtId="0" fontId="0" fillId="0" borderId="0" xfId="0" applyFont="1" applyBorder="1" applyAlignment="1" applyProtection="1">
      <alignment horizontal="right"/>
      <protection hidden="1"/>
    </xf>
    <xf numFmtId="0" fontId="0" fillId="0" borderId="27" xfId="0" applyFont="1" applyBorder="1" applyAlignment="1" applyProtection="1">
      <alignment/>
      <protection hidden="1"/>
    </xf>
    <xf numFmtId="0" fontId="23" fillId="0" borderId="25" xfId="0" applyFont="1" applyFill="1" applyBorder="1" applyAlignment="1" applyProtection="1">
      <alignment/>
      <protection hidden="1"/>
    </xf>
    <xf numFmtId="0" fontId="23" fillId="0" borderId="25" xfId="0" applyFont="1" applyFill="1" applyBorder="1" applyAlignment="1" applyProtection="1">
      <alignment/>
      <protection locked="0"/>
    </xf>
    <xf numFmtId="0" fontId="21" fillId="21" borderId="28" xfId="0" applyFont="1" applyFill="1" applyBorder="1" applyAlignment="1" applyProtection="1">
      <alignment/>
      <protection locked="0"/>
    </xf>
    <xf numFmtId="0" fontId="25" fillId="0" borderId="0" xfId="0" applyFont="1" applyBorder="1" applyAlignment="1" applyProtection="1">
      <alignment horizontal="left"/>
      <protection hidden="1"/>
    </xf>
    <xf numFmtId="0" fontId="26" fillId="0" borderId="0" xfId="0" applyFont="1" applyBorder="1" applyAlignment="1" applyProtection="1">
      <alignment/>
      <protection hidden="1"/>
    </xf>
    <xf numFmtId="164" fontId="21" fillId="21" borderId="26" xfId="0" applyNumberFormat="1" applyFont="1" applyFill="1" applyBorder="1" applyAlignment="1" applyProtection="1">
      <alignment/>
      <protection locked="0"/>
    </xf>
    <xf numFmtId="164" fontId="21" fillId="21" borderId="28" xfId="0" applyNumberFormat="1" applyFont="1" applyFill="1" applyBorder="1" applyAlignment="1" applyProtection="1">
      <alignment/>
      <protection locked="0"/>
    </xf>
    <xf numFmtId="1" fontId="21" fillId="21" borderId="26" xfId="0" applyNumberFormat="1" applyFont="1" applyFill="1" applyBorder="1" applyAlignment="1" applyProtection="1">
      <alignment/>
      <protection locked="0"/>
    </xf>
    <xf numFmtId="1" fontId="23" fillId="0" borderId="25" xfId="0" applyNumberFormat="1" applyFont="1" applyFill="1" applyBorder="1" applyAlignment="1" applyProtection="1">
      <alignment/>
      <protection hidden="1"/>
    </xf>
    <xf numFmtId="0" fontId="0" fillId="0" borderId="0" xfId="0" applyFont="1" applyBorder="1" applyAlignment="1" applyProtection="1">
      <alignment horizontal="left"/>
      <protection hidden="1"/>
    </xf>
    <xf numFmtId="0" fontId="0" fillId="0" borderId="25" xfId="0" applyFont="1" applyFill="1" applyBorder="1" applyAlignment="1" applyProtection="1">
      <alignment/>
      <protection hidden="1"/>
    </xf>
    <xf numFmtId="3" fontId="0" fillId="0" borderId="0" xfId="0" applyNumberFormat="1" applyFont="1" applyBorder="1" applyAlignment="1" applyProtection="1">
      <alignment horizontal="right"/>
      <protection hidden="1"/>
    </xf>
    <xf numFmtId="3" fontId="0" fillId="0" borderId="25" xfId="0" applyNumberFormat="1" applyFont="1" applyBorder="1" applyAlignment="1" applyProtection="1">
      <alignment horizontal="right"/>
      <protection hidden="1"/>
    </xf>
    <xf numFmtId="0" fontId="20" fillId="0" borderId="0" xfId="0" applyFont="1" applyBorder="1" applyAlignment="1" applyProtection="1">
      <alignment/>
      <protection hidden="1"/>
    </xf>
    <xf numFmtId="0" fontId="0" fillId="0" borderId="0" xfId="0" applyFont="1" applyBorder="1" applyAlignment="1" applyProtection="1">
      <alignment horizontal="center" vertical="center"/>
      <protection hidden="1"/>
    </xf>
    <xf numFmtId="0" fontId="28" fillId="0" borderId="0" xfId="0" applyFont="1" applyAlignment="1" applyProtection="1">
      <alignment/>
      <protection hidden="1"/>
    </xf>
    <xf numFmtId="0" fontId="28" fillId="20" borderId="17" xfId="0" applyFont="1" applyFill="1" applyBorder="1" applyAlignment="1" applyProtection="1">
      <alignment/>
      <protection hidden="1"/>
    </xf>
    <xf numFmtId="0" fontId="28" fillId="20" borderId="0" xfId="0" applyFont="1" applyFill="1" applyBorder="1" applyAlignment="1" applyProtection="1">
      <alignment/>
      <protection hidden="1"/>
    </xf>
    <xf numFmtId="0" fontId="0" fillId="0" borderId="25" xfId="0" applyFont="1" applyFill="1" applyBorder="1" applyAlignment="1" applyProtection="1">
      <alignment/>
      <protection locked="0"/>
    </xf>
    <xf numFmtId="1" fontId="0" fillId="0" borderId="0" xfId="0" applyNumberFormat="1" applyFont="1" applyBorder="1" applyAlignment="1" applyProtection="1">
      <alignment/>
      <protection hidden="1"/>
    </xf>
    <xf numFmtId="0" fontId="0" fillId="0" borderId="0" xfId="0" applyFont="1" applyFill="1" applyBorder="1" applyAlignment="1" applyProtection="1">
      <alignment/>
      <protection hidden="1"/>
    </xf>
    <xf numFmtId="0" fontId="0" fillId="20" borderId="17" xfId="0" applyFill="1" applyBorder="1" applyAlignment="1" applyProtection="1">
      <alignment/>
      <protection hidden="1"/>
    </xf>
    <xf numFmtId="1" fontId="0" fillId="0" borderId="25" xfId="0" applyNumberFormat="1" applyFont="1" applyBorder="1" applyAlignment="1" applyProtection="1">
      <alignment/>
      <protection hidden="1"/>
    </xf>
    <xf numFmtId="3" fontId="0" fillId="0" borderId="0" xfId="0" applyNumberFormat="1" applyFont="1" applyBorder="1" applyAlignment="1" applyProtection="1">
      <alignment/>
      <protection hidden="1"/>
    </xf>
    <xf numFmtId="3" fontId="0" fillId="0" borderId="25" xfId="0" applyNumberFormat="1" applyFont="1" applyBorder="1" applyAlignment="1" applyProtection="1">
      <alignment/>
      <protection hidden="1"/>
    </xf>
    <xf numFmtId="0" fontId="28" fillId="20" borderId="13" xfId="0" applyFont="1" applyFill="1" applyBorder="1" applyAlignment="1" applyProtection="1">
      <alignment/>
      <protection hidden="1"/>
    </xf>
    <xf numFmtId="0" fontId="18" fillId="0" borderId="25" xfId="0" applyFont="1" applyBorder="1" applyAlignment="1" applyProtection="1">
      <alignment vertical="center"/>
      <protection hidden="1"/>
    </xf>
    <xf numFmtId="0" fontId="28" fillId="0" borderId="0" xfId="0" applyFont="1" applyBorder="1" applyAlignment="1" applyProtection="1">
      <alignment vertical="center"/>
      <protection hidden="1"/>
    </xf>
    <xf numFmtId="0" fontId="30" fillId="0" borderId="0" xfId="0" applyFont="1" applyBorder="1" applyAlignment="1" applyProtection="1">
      <alignment vertical="center"/>
      <protection hidden="1"/>
    </xf>
    <xf numFmtId="0" fontId="26" fillId="0" borderId="0" xfId="0" applyFont="1" applyBorder="1" applyAlignment="1" applyProtection="1">
      <alignment horizontal="center" vertical="center"/>
      <protection hidden="1"/>
    </xf>
    <xf numFmtId="165" fontId="18" fillId="0" borderId="0" xfId="0" applyNumberFormat="1" applyFont="1" applyBorder="1" applyAlignment="1" applyProtection="1">
      <alignment vertical="center"/>
      <protection hidden="1"/>
    </xf>
    <xf numFmtId="0" fontId="18" fillId="0" borderId="0" xfId="0" applyFont="1" applyBorder="1" applyAlignment="1" applyProtection="1">
      <alignment vertical="center"/>
      <protection hidden="1"/>
    </xf>
    <xf numFmtId="166" fontId="28" fillId="0" borderId="0" xfId="0" applyNumberFormat="1" applyFont="1" applyBorder="1" applyAlignment="1" applyProtection="1">
      <alignment vertical="center"/>
      <protection hidden="1"/>
    </xf>
    <xf numFmtId="0" fontId="28" fillId="0" borderId="27" xfId="0" applyFont="1" applyBorder="1" applyAlignment="1" applyProtection="1">
      <alignment vertical="center"/>
      <protection hidden="1"/>
    </xf>
    <xf numFmtId="0" fontId="0" fillId="20" borderId="17" xfId="0" applyFill="1" applyBorder="1" applyAlignment="1" applyProtection="1">
      <alignment vertical="center"/>
      <protection hidden="1"/>
    </xf>
    <xf numFmtId="0" fontId="0" fillId="20" borderId="0" xfId="0" applyFill="1" applyBorder="1" applyAlignment="1" applyProtection="1">
      <alignment vertical="center"/>
      <protection hidden="1"/>
    </xf>
    <xf numFmtId="165" fontId="18" fillId="0" borderId="25" xfId="0" applyNumberFormat="1" applyFont="1" applyBorder="1" applyAlignment="1" applyProtection="1">
      <alignment vertical="center"/>
      <protection hidden="1"/>
    </xf>
    <xf numFmtId="165" fontId="28" fillId="0" borderId="0" xfId="0" applyNumberFormat="1" applyFont="1" applyBorder="1" applyAlignment="1" applyProtection="1">
      <alignment vertical="center"/>
      <protection hidden="1"/>
    </xf>
    <xf numFmtId="0" fontId="28" fillId="0" borderId="0" xfId="0" applyFont="1" applyBorder="1" applyAlignment="1" applyProtection="1">
      <alignment/>
      <protection hidden="1"/>
    </xf>
    <xf numFmtId="0" fontId="28" fillId="0" borderId="27" xfId="0" applyFont="1" applyBorder="1" applyAlignment="1" applyProtection="1">
      <alignment/>
      <protection hidden="1"/>
    </xf>
    <xf numFmtId="166" fontId="0" fillId="0" borderId="0" xfId="0" applyNumberFormat="1" applyFont="1" applyBorder="1" applyAlignment="1" applyProtection="1">
      <alignment/>
      <protection hidden="1"/>
    </xf>
    <xf numFmtId="0" fontId="31" fillId="0" borderId="29" xfId="0" applyFont="1" applyBorder="1" applyAlignment="1" applyProtection="1">
      <alignment vertical="center"/>
      <protection hidden="1"/>
    </xf>
    <xf numFmtId="0" fontId="31" fillId="0" borderId="30" xfId="0" applyFont="1" applyBorder="1" applyAlignment="1" applyProtection="1">
      <alignment vertical="center"/>
      <protection hidden="1"/>
    </xf>
    <xf numFmtId="0" fontId="31" fillId="0" borderId="30" xfId="0" applyFont="1" applyBorder="1" applyAlignment="1" applyProtection="1">
      <alignment horizontal="center" vertical="center"/>
      <protection hidden="1"/>
    </xf>
    <xf numFmtId="3" fontId="31" fillId="0" borderId="30" xfId="0" applyNumberFormat="1" applyFont="1" applyBorder="1" applyAlignment="1" applyProtection="1">
      <alignment vertical="center"/>
      <protection hidden="1"/>
    </xf>
    <xf numFmtId="0" fontId="19" fillId="0" borderId="30" xfId="0" applyFont="1" applyBorder="1" applyAlignment="1" applyProtection="1">
      <alignment vertical="center"/>
      <protection hidden="1"/>
    </xf>
    <xf numFmtId="0" fontId="19" fillId="0" borderId="31" xfId="0" applyFont="1" applyBorder="1" applyAlignment="1" applyProtection="1">
      <alignment vertical="center"/>
      <protection hidden="1"/>
    </xf>
    <xf numFmtId="3" fontId="31" fillId="0" borderId="29" xfId="0" applyNumberFormat="1" applyFont="1" applyBorder="1" applyAlignment="1" applyProtection="1">
      <alignment vertical="center"/>
      <protection hidden="1"/>
    </xf>
    <xf numFmtId="0" fontId="0" fillId="0" borderId="30" xfId="0" applyFont="1" applyBorder="1" applyAlignment="1" applyProtection="1">
      <alignment vertical="center"/>
      <protection hidden="1"/>
    </xf>
    <xf numFmtId="0" fontId="0" fillId="0" borderId="31" xfId="0" applyFont="1" applyBorder="1" applyAlignment="1" applyProtection="1">
      <alignment vertical="center"/>
      <protection hidden="1"/>
    </xf>
    <xf numFmtId="3" fontId="0" fillId="24" borderId="26" xfId="0" applyNumberFormat="1" applyFont="1" applyFill="1" applyBorder="1" applyAlignment="1" applyProtection="1">
      <alignment horizontal="center" vertical="center"/>
      <protection hidden="1"/>
    </xf>
    <xf numFmtId="9" fontId="0" fillId="0" borderId="32" xfId="49" applyFont="1" applyFill="1" applyBorder="1" applyAlignment="1" applyProtection="1">
      <alignment horizontal="center" vertical="center"/>
      <protection hidden="1"/>
    </xf>
    <xf numFmtId="9" fontId="0" fillId="0" borderId="26" xfId="49" applyFont="1" applyFill="1" applyBorder="1" applyAlignment="1" applyProtection="1">
      <alignment horizontal="center" vertical="center"/>
      <protection hidden="1"/>
    </xf>
    <xf numFmtId="9" fontId="0" fillId="0" borderId="26" xfId="49" applyNumberFormat="1" applyFont="1" applyFill="1" applyBorder="1" applyAlignment="1" applyProtection="1">
      <alignment horizontal="center" vertical="center"/>
      <protection hidden="1"/>
    </xf>
    <xf numFmtId="0" fontId="0" fillId="20" borderId="33" xfId="0" applyFill="1" applyBorder="1" applyAlignment="1" applyProtection="1">
      <alignment/>
      <protection hidden="1"/>
    </xf>
    <xf numFmtId="0" fontId="0" fillId="20" borderId="34" xfId="0" applyFill="1" applyBorder="1" applyAlignment="1" applyProtection="1">
      <alignment/>
      <protection hidden="1"/>
    </xf>
    <xf numFmtId="0" fontId="0" fillId="20" borderId="35" xfId="0" applyFill="1" applyBorder="1" applyAlignment="1" applyProtection="1">
      <alignment/>
      <protection hidden="1"/>
    </xf>
    <xf numFmtId="0" fontId="33" fillId="0" borderId="0" xfId="0" applyFont="1" applyBorder="1" applyAlignment="1" applyProtection="1">
      <alignment/>
      <protection hidden="1"/>
    </xf>
    <xf numFmtId="0" fontId="34" fillId="0" borderId="0" xfId="0" applyFont="1" applyBorder="1" applyAlignment="1" applyProtection="1">
      <alignment/>
      <protection hidden="1"/>
    </xf>
    <xf numFmtId="0" fontId="0" fillId="0" borderId="0" xfId="0" applyAlignment="1" applyProtection="1">
      <alignment vertical="center"/>
      <protection hidden="1"/>
    </xf>
    <xf numFmtId="0" fontId="0" fillId="0" borderId="0" xfId="0" applyFont="1" applyFill="1" applyAlignment="1" applyProtection="1">
      <alignment horizontal="right" vertical="center"/>
      <protection hidden="1"/>
    </xf>
    <xf numFmtId="2" fontId="21" fillId="21" borderId="26" xfId="0" applyNumberFormat="1" applyFont="1" applyFill="1" applyBorder="1" applyAlignment="1" applyProtection="1">
      <alignment horizontal="center" vertical="center"/>
      <protection hidden="1" locked="0"/>
    </xf>
    <xf numFmtId="9" fontId="0" fillId="0" borderId="0" xfId="49" applyFont="1" applyFill="1" applyBorder="1" applyAlignment="1" applyProtection="1">
      <alignment/>
      <protection hidden="1"/>
    </xf>
    <xf numFmtId="0" fontId="19" fillId="0" borderId="0" xfId="0" applyFont="1" applyAlignment="1" applyProtection="1">
      <alignment/>
      <protection hidden="1"/>
    </xf>
    <xf numFmtId="0" fontId="0" fillId="0" borderId="0" xfId="0" applyAlignment="1" applyProtection="1">
      <alignment horizontal="center"/>
      <protection hidden="1"/>
    </xf>
    <xf numFmtId="0" fontId="0" fillId="0" borderId="0" xfId="0" applyFill="1" applyAlignment="1" applyProtection="1">
      <alignment horizontal="right"/>
      <protection hidden="1"/>
    </xf>
    <xf numFmtId="0" fontId="36" fillId="0" borderId="0" xfId="0" applyFont="1" applyAlignment="1" applyProtection="1">
      <alignment/>
      <protection hidden="1"/>
    </xf>
    <xf numFmtId="2" fontId="22" fillId="0" borderId="26" xfId="0" applyNumberFormat="1" applyFont="1" applyFill="1" applyBorder="1" applyAlignment="1" applyProtection="1">
      <alignment horizontal="center" vertical="center"/>
      <protection hidden="1"/>
    </xf>
    <xf numFmtId="0" fontId="0" fillId="0" borderId="0" xfId="0" applyFont="1" applyBorder="1" applyAlignment="1" applyProtection="1">
      <alignment horizontal="right" vertical="center"/>
      <protection hidden="1"/>
    </xf>
    <xf numFmtId="2" fontId="37" fillId="0" borderId="0" xfId="0" applyNumberFormat="1" applyFont="1" applyFill="1" applyBorder="1" applyAlignment="1" applyProtection="1">
      <alignment/>
      <protection hidden="1"/>
    </xf>
    <xf numFmtId="3" fontId="37" fillId="0" borderId="36" xfId="0" applyNumberFormat="1" applyFont="1" applyBorder="1" applyAlignment="1" applyProtection="1">
      <alignment/>
      <protection hidden="1"/>
    </xf>
    <xf numFmtId="0" fontId="37" fillId="0" borderId="37" xfId="0" applyFont="1" applyBorder="1" applyAlignment="1" applyProtection="1">
      <alignment/>
      <protection hidden="1"/>
    </xf>
    <xf numFmtId="0" fontId="19" fillId="0" borderId="37" xfId="0" applyFont="1" applyBorder="1" applyAlignment="1" applyProtection="1">
      <alignment/>
      <protection hidden="1"/>
    </xf>
    <xf numFmtId="0" fontId="19" fillId="0" borderId="38" xfId="0" applyFont="1" applyBorder="1" applyAlignment="1" applyProtection="1">
      <alignment/>
      <protection hidden="1"/>
    </xf>
    <xf numFmtId="0" fontId="19" fillId="0" borderId="0" xfId="0" applyFont="1" applyBorder="1" applyAlignment="1" applyProtection="1">
      <alignment/>
      <protection hidden="1"/>
    </xf>
    <xf numFmtId="3" fontId="37" fillId="0" borderId="36" xfId="0" applyNumberFormat="1" applyFont="1" applyFill="1" applyBorder="1" applyAlignment="1" applyProtection="1">
      <alignment/>
      <protection hidden="1"/>
    </xf>
    <xf numFmtId="0" fontId="0" fillId="0" borderId="0" xfId="0" applyAlignment="1" applyProtection="1">
      <alignment horizontal="right"/>
      <protection hidden="1"/>
    </xf>
    <xf numFmtId="0" fontId="0" fillId="0" borderId="0" xfId="0" applyFont="1" applyAlignment="1" applyProtection="1">
      <alignment horizontal="center"/>
      <protection hidden="1"/>
    </xf>
    <xf numFmtId="0" fontId="0" fillId="0" borderId="0" xfId="0" applyFont="1" applyAlignment="1" applyProtection="1">
      <alignment/>
      <protection/>
    </xf>
    <xf numFmtId="0" fontId="0" fillId="0" borderId="0" xfId="0" applyFont="1" applyAlignment="1" applyProtection="1">
      <alignment horizontal="center"/>
      <protection/>
    </xf>
    <xf numFmtId="0" fontId="0" fillId="0" borderId="0" xfId="0" applyFont="1" applyBorder="1" applyAlignment="1" applyProtection="1">
      <alignment/>
      <protection/>
    </xf>
    <xf numFmtId="0" fontId="0" fillId="0" borderId="0" xfId="0" applyBorder="1" applyAlignment="1" applyProtection="1">
      <alignment horizontal="center"/>
      <protection hidden="1"/>
    </xf>
    <xf numFmtId="0" fontId="0" fillId="0" borderId="0" xfId="0" applyFill="1" applyBorder="1" applyAlignment="1" applyProtection="1">
      <alignment/>
      <protection/>
    </xf>
    <xf numFmtId="0" fontId="0" fillId="0" borderId="0" xfId="0" applyFont="1" applyAlignment="1" applyProtection="1">
      <alignment horizontal="left"/>
      <protection/>
    </xf>
    <xf numFmtId="0" fontId="35" fillId="0" borderId="0" xfId="0" applyFont="1" applyFill="1" applyBorder="1" applyAlignment="1" applyProtection="1">
      <alignment/>
      <protection hidden="1"/>
    </xf>
    <xf numFmtId="1" fontId="0" fillId="0" borderId="0" xfId="0" applyNumberFormat="1" applyFont="1" applyBorder="1" applyAlignment="1" applyProtection="1">
      <alignment horizontal="left"/>
      <protection/>
    </xf>
    <xf numFmtId="167" fontId="0" fillId="0" borderId="0" xfId="0" applyNumberFormat="1" applyFill="1" applyBorder="1" applyAlignment="1" applyProtection="1">
      <alignment/>
      <protection hidden="1"/>
    </xf>
    <xf numFmtId="167" fontId="19" fillId="0" borderId="0" xfId="0" applyNumberFormat="1" applyFont="1" applyFill="1" applyBorder="1" applyAlignment="1" applyProtection="1">
      <alignment/>
      <protection hidden="1"/>
    </xf>
    <xf numFmtId="0" fontId="0" fillId="0" borderId="0" xfId="0" applyFont="1" applyBorder="1" applyAlignment="1" applyProtection="1">
      <alignment horizontal="center"/>
      <protection/>
    </xf>
    <xf numFmtId="0" fontId="21" fillId="0" borderId="0" xfId="0" applyFont="1" applyFill="1" applyBorder="1" applyAlignment="1" applyProtection="1">
      <alignment/>
      <protection hidden="1"/>
    </xf>
    <xf numFmtId="1" fontId="0" fillId="0" borderId="0" xfId="0" applyNumberFormat="1" applyBorder="1" applyAlignment="1" applyProtection="1">
      <alignment/>
      <protection/>
    </xf>
    <xf numFmtId="167" fontId="0" fillId="0" borderId="0" xfId="0" applyNumberFormat="1" applyFill="1" applyBorder="1" applyAlignment="1" applyProtection="1">
      <alignment/>
      <protection/>
    </xf>
    <xf numFmtId="167" fontId="19" fillId="0" borderId="0" xfId="0" applyNumberFormat="1" applyFont="1" applyFill="1" applyBorder="1" applyAlignment="1" applyProtection="1">
      <alignment/>
      <protection/>
    </xf>
    <xf numFmtId="9" fontId="0" fillId="0" borderId="0" xfId="49" applyFont="1" applyFill="1" applyBorder="1" applyAlignment="1" applyProtection="1">
      <alignment/>
      <protection/>
    </xf>
    <xf numFmtId="1" fontId="18" fillId="0" borderId="0" xfId="0" applyNumberFormat="1" applyFont="1" applyBorder="1" applyAlignment="1" applyProtection="1">
      <alignment/>
      <protection hidden="1"/>
    </xf>
    <xf numFmtId="1" fontId="0" fillId="0" borderId="0" xfId="0" applyNumberFormat="1" applyBorder="1" applyAlignment="1" applyProtection="1">
      <alignment/>
      <protection hidden="1"/>
    </xf>
    <xf numFmtId="0" fontId="28" fillId="0" borderId="0" xfId="0" applyFont="1" applyAlignment="1" applyProtection="1">
      <alignment horizontal="center"/>
      <protection hidden="1"/>
    </xf>
    <xf numFmtId="0" fontId="25" fillId="0" borderId="0" xfId="0" applyFont="1" applyFill="1" applyAlignment="1" applyProtection="1">
      <alignment horizontal="center"/>
      <protection hidden="1"/>
    </xf>
    <xf numFmtId="1" fontId="38" fillId="0" borderId="0" xfId="0" applyNumberFormat="1" applyFont="1" applyBorder="1" applyAlignment="1" applyProtection="1">
      <alignment/>
      <protection hidden="1"/>
    </xf>
    <xf numFmtId="1" fontId="35" fillId="0" borderId="0" xfId="0" applyNumberFormat="1" applyFont="1" applyBorder="1" applyAlignment="1" applyProtection="1">
      <alignment/>
      <protection hidden="1"/>
    </xf>
    <xf numFmtId="0" fontId="27" fillId="0" borderId="26" xfId="0" applyFont="1" applyBorder="1" applyAlignment="1" applyProtection="1">
      <alignment horizontal="center" vertical="center" wrapText="1"/>
      <protection hidden="1"/>
    </xf>
    <xf numFmtId="0" fontId="22" fillId="0" borderId="39" xfId="0" applyFont="1" applyFill="1" applyBorder="1" applyAlignment="1" applyProtection="1">
      <alignment horizontal="center" vertical="center"/>
      <protection hidden="1"/>
    </xf>
    <xf numFmtId="0" fontId="19" fillId="0" borderId="15" xfId="0" applyFont="1" applyFill="1" applyBorder="1" applyAlignment="1" applyProtection="1">
      <alignment horizontal="center" vertical="center"/>
      <protection hidden="1"/>
    </xf>
    <xf numFmtId="0" fontId="20" fillId="0" borderId="39" xfId="0" applyFont="1" applyFill="1" applyBorder="1" applyAlignment="1" applyProtection="1">
      <alignment horizontal="center" vertical="center"/>
      <protection hidden="1"/>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1" xfId="44"/>
    <cellStyle name="Erklärender Text" xfId="45"/>
    <cellStyle name="Gut" xfId="46"/>
    <cellStyle name="Neutral" xfId="47"/>
    <cellStyle name="Notiz" xfId="48"/>
    <cellStyle name="Percent" xfId="49"/>
    <cellStyle name="Schlecht" xfId="50"/>
    <cellStyle name="Überschrift 1" xfId="51"/>
    <cellStyle name="Überschrift 2" xfId="52"/>
    <cellStyle name="Überschrift 3" xfId="53"/>
    <cellStyle name="Überschrift 4" xfId="54"/>
    <cellStyle name="Überschrift 5" xfId="55"/>
    <cellStyle name="Verknüpfte Zelle" xfId="56"/>
    <cellStyle name="Currency" xfId="57"/>
    <cellStyle name="Currency [0]" xfId="58"/>
    <cellStyle name="Warnender Text" xfId="59"/>
    <cellStyle name="Zelle überprüfen"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44</xdr:row>
      <xdr:rowOff>85725</xdr:rowOff>
    </xdr:from>
    <xdr:to>
      <xdr:col>28</xdr:col>
      <xdr:colOff>9525</xdr:colOff>
      <xdr:row>49</xdr:row>
      <xdr:rowOff>133350</xdr:rowOff>
    </xdr:to>
    <xdr:sp fLocksText="0">
      <xdr:nvSpPr>
        <xdr:cNvPr id="1" name="Text Box 11"/>
        <xdr:cNvSpPr txBox="1">
          <a:spLocks noChangeArrowheads="1"/>
        </xdr:cNvSpPr>
      </xdr:nvSpPr>
      <xdr:spPr>
        <a:xfrm>
          <a:off x="142875" y="7848600"/>
          <a:ext cx="11763375" cy="895350"/>
        </a:xfrm>
        <a:prstGeom prst="rect">
          <a:avLst/>
        </a:prstGeom>
        <a:noFill/>
        <a:ln w="9525" cmpd="sng">
          <a:noFill/>
        </a:ln>
      </xdr:spPr>
      <xdr:txBody>
        <a:bodyPr vertOverflow="clip" wrap="square" lIns="27360" tIns="22680" rIns="0" bIns="0"/>
        <a:p>
          <a:pPr algn="l">
            <a:defRPr/>
          </a:pPr>
          <a:r>
            <a:rPr lang="en-US" cap="none" sz="800" b="1" i="0" u="none" baseline="0">
              <a:solidFill>
                <a:srgbClr val="000000"/>
              </a:solidFill>
              <a:latin typeface="Arial"/>
              <a:ea typeface="Arial"/>
              <a:cs typeface="Arial"/>
            </a:rPr>
            <a:t>Haftungsausschluss:
</a:t>
          </a:r>
          <a:r>
            <a:rPr lang="en-US" cap="none" sz="4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Der Autor übernimmt keinerlei Gewähr für die Aktualität, Korrektheit, Vollständigkeit oder Qualität der bereitgestellten Informationen. Haftungsansprüche gegen den Autor, welche sich auf Schäden materieller oder ideeller Art beziehen, die durch die Nutzung oder Nichtnutzung der dargebotenen Informationen bzw. durch die Nutzung fehlerhafter und unvollständiger Informationen verursacht wurden, sind grundsätzlich ausgeschlossen, sofern seitens des Autors kein nachweislich vorsätzliches oder grob fahrlässiges Verschulden vorliegt. Alle Angebote sind freibleibend und unverbindlich. Der Autor behält es sich ausdrücklich vor, Teile der Seiten oder das gesamte Angebot ohne gesonderte Ankündigung zu verändern, zu ergänzen, zu löschen oder die Veröffentlichung zeitweise oder endgültig einzustellen.</a:t>
          </a:r>
        </a:p>
      </xdr:txBody>
    </xdr:sp>
    <xdr:clientData/>
  </xdr:twoCellAnchor>
  <xdr:twoCellAnchor>
    <xdr:from>
      <xdr:col>14</xdr:col>
      <xdr:colOff>304800</xdr:colOff>
      <xdr:row>40</xdr:row>
      <xdr:rowOff>200025</xdr:rowOff>
    </xdr:from>
    <xdr:to>
      <xdr:col>14</xdr:col>
      <xdr:colOff>561975</xdr:colOff>
      <xdr:row>43</xdr:row>
      <xdr:rowOff>9525</xdr:rowOff>
    </xdr:to>
    <xdr:grpSp>
      <xdr:nvGrpSpPr>
        <xdr:cNvPr id="2" name="Group 12"/>
        <xdr:cNvGrpSpPr>
          <a:grpSpLocks/>
        </xdr:cNvGrpSpPr>
      </xdr:nvGrpSpPr>
      <xdr:grpSpPr>
        <a:xfrm>
          <a:off x="5486400" y="7267575"/>
          <a:ext cx="257175" cy="342900"/>
          <a:chOff x="8998" y="11580"/>
          <a:chExt cx="433" cy="536"/>
        </a:xfrm>
        <a:solidFill>
          <a:srgbClr val="FFFFFF"/>
        </a:solidFill>
      </xdr:grpSpPr>
      <xdr:grpSp>
        <xdr:nvGrpSpPr>
          <xdr:cNvPr id="3" name="Group 13"/>
          <xdr:cNvGrpSpPr>
            <a:grpSpLocks/>
          </xdr:cNvGrpSpPr>
        </xdr:nvGrpSpPr>
        <xdr:grpSpPr>
          <a:xfrm>
            <a:off x="9041" y="11615"/>
            <a:ext cx="390" cy="501"/>
            <a:chOff x="9041" y="11615"/>
            <a:chExt cx="390" cy="501"/>
          </a:xfrm>
          <a:solidFill>
            <a:srgbClr val="FFFFFF"/>
          </a:solidFill>
        </xdr:grpSpPr>
        <xdr:grpSp>
          <xdr:nvGrpSpPr>
            <xdr:cNvPr id="8" name="Group 18"/>
            <xdr:cNvGrpSpPr>
              <a:grpSpLocks/>
            </xdr:cNvGrpSpPr>
          </xdr:nvGrpSpPr>
          <xdr:grpSpPr>
            <a:xfrm>
              <a:off x="9041" y="11659"/>
              <a:ext cx="390" cy="397"/>
              <a:chOff x="9041" y="11659"/>
              <a:chExt cx="390" cy="397"/>
            </a:xfrm>
            <a:solidFill>
              <a:srgbClr val="FFFFFF"/>
            </a:solidFill>
          </xdr:grpSpPr>
        </xdr:grpSp>
        <xdr:grpSp>
          <xdr:nvGrpSpPr>
            <xdr:cNvPr id="19" name="Group 29"/>
            <xdr:cNvGrpSpPr>
              <a:grpSpLocks/>
            </xdr:cNvGrpSpPr>
          </xdr:nvGrpSpPr>
          <xdr:grpSpPr>
            <a:xfrm>
              <a:off x="9084" y="11615"/>
              <a:ext cx="299" cy="501"/>
              <a:chOff x="9084" y="11615"/>
              <a:chExt cx="299" cy="501"/>
            </a:xfrm>
            <a:solidFill>
              <a:srgbClr val="FFFFFF"/>
            </a:solidFill>
          </xdr:grpSpPr>
        </xdr:grpSp>
      </xdr:grpSp>
      <xdr:grpSp>
        <xdr:nvGrpSpPr>
          <xdr:cNvPr id="29" name="Group 39"/>
          <xdr:cNvGrpSpPr>
            <a:grpSpLocks/>
          </xdr:cNvGrpSpPr>
        </xdr:nvGrpSpPr>
        <xdr:grpSpPr>
          <a:xfrm>
            <a:off x="8998" y="11580"/>
            <a:ext cx="395" cy="508"/>
            <a:chOff x="8998" y="11580"/>
            <a:chExt cx="395" cy="508"/>
          </a:xfrm>
          <a:solidFill>
            <a:srgbClr val="FFFFFF"/>
          </a:solidFill>
        </xdr:grpSpPr>
      </xdr:grpSp>
    </xdr:grpSp>
    <xdr:clientData/>
  </xdr:twoCellAnchor>
  <xdr:twoCellAnchor>
    <xdr:from>
      <xdr:col>2</xdr:col>
      <xdr:colOff>9525</xdr:colOff>
      <xdr:row>53</xdr:row>
      <xdr:rowOff>85725</xdr:rowOff>
    </xdr:from>
    <xdr:to>
      <xdr:col>21</xdr:col>
      <xdr:colOff>123825</xdr:colOff>
      <xdr:row>81</xdr:row>
      <xdr:rowOff>123825</xdr:rowOff>
    </xdr:to>
    <xdr:pic>
      <xdr:nvPicPr>
        <xdr:cNvPr id="53" name="Picture 65"/>
        <xdr:cNvPicPr preferRelativeResize="1">
          <a:picLocks noChangeAspect="1"/>
        </xdr:cNvPicPr>
      </xdr:nvPicPr>
      <xdr:blipFill>
        <a:blip r:embed="rId1"/>
        <a:stretch>
          <a:fillRect/>
        </a:stretch>
      </xdr:blipFill>
      <xdr:spPr>
        <a:xfrm>
          <a:off x="295275" y="9496425"/>
          <a:ext cx="7829550" cy="5638800"/>
        </a:xfrm>
        <a:prstGeom prst="rect">
          <a:avLst/>
        </a:prstGeom>
        <a:blipFill>
          <a:blip r:embed=""/>
          <a:srcRect/>
          <a:stretch>
            <a:fillRect/>
          </a:stretch>
        </a:blipFill>
        <a:ln w="9525" cmpd="sng">
          <a:noFill/>
        </a:ln>
      </xdr:spPr>
    </xdr:pic>
    <xdr:clientData/>
  </xdr:twoCellAnchor>
  <xdr:twoCellAnchor>
    <xdr:from>
      <xdr:col>28</xdr:col>
      <xdr:colOff>85725</xdr:colOff>
      <xdr:row>1</xdr:row>
      <xdr:rowOff>19050</xdr:rowOff>
    </xdr:from>
    <xdr:to>
      <xdr:col>41</xdr:col>
      <xdr:colOff>342900</xdr:colOff>
      <xdr:row>17</xdr:row>
      <xdr:rowOff>28575</xdr:rowOff>
    </xdr:to>
    <xdr:pic>
      <xdr:nvPicPr>
        <xdr:cNvPr id="54" name="Picture 66"/>
        <xdr:cNvPicPr preferRelativeResize="1">
          <a:picLocks noChangeAspect="1"/>
        </xdr:cNvPicPr>
      </xdr:nvPicPr>
      <xdr:blipFill>
        <a:blip r:embed="rId2"/>
        <a:stretch>
          <a:fillRect/>
        </a:stretch>
      </xdr:blipFill>
      <xdr:spPr>
        <a:xfrm>
          <a:off x="11982450" y="180975"/>
          <a:ext cx="10163175" cy="2781300"/>
        </a:xfrm>
        <a:prstGeom prst="rect">
          <a:avLst/>
        </a:prstGeom>
        <a:blipFill>
          <a:blip r:embed=""/>
          <a:srcRect/>
          <a:stretch>
            <a:fillRect/>
          </a:stretch>
        </a:blipFill>
        <a:ln w="9525" cmpd="sng">
          <a:noFill/>
        </a:ln>
      </xdr:spPr>
    </xdr:pic>
    <xdr:clientData/>
  </xdr:twoCellAnchor>
  <xdr:twoCellAnchor>
    <xdr:from>
      <xdr:col>29</xdr:col>
      <xdr:colOff>19050</xdr:colOff>
      <xdr:row>18</xdr:row>
      <xdr:rowOff>47625</xdr:rowOff>
    </xdr:from>
    <xdr:to>
      <xdr:col>36</xdr:col>
      <xdr:colOff>714375</xdr:colOff>
      <xdr:row>30</xdr:row>
      <xdr:rowOff>190500</xdr:rowOff>
    </xdr:to>
    <xdr:pic>
      <xdr:nvPicPr>
        <xdr:cNvPr id="55" name="Picture 70"/>
        <xdr:cNvPicPr preferRelativeResize="1">
          <a:picLocks noChangeAspect="1"/>
        </xdr:cNvPicPr>
      </xdr:nvPicPr>
      <xdr:blipFill>
        <a:blip r:embed="rId3"/>
        <a:stretch>
          <a:fillRect/>
        </a:stretch>
      </xdr:blipFill>
      <xdr:spPr>
        <a:xfrm>
          <a:off x="12677775" y="3143250"/>
          <a:ext cx="6029325" cy="2343150"/>
        </a:xfrm>
        <a:prstGeom prst="rect">
          <a:avLst/>
        </a:prstGeom>
        <a:blipFill>
          <a:blip r:embed=""/>
          <a:srcRect/>
          <a:stretch>
            <a:fillRect/>
          </a:stretch>
        </a:blipFill>
        <a:ln w="9525" cmpd="sng">
          <a:noFill/>
        </a:ln>
      </xdr:spPr>
    </xdr:pic>
    <xdr:clientData/>
  </xdr:twoCellAnchor>
  <xdr:twoCellAnchor>
    <xdr:from>
      <xdr:col>34</xdr:col>
      <xdr:colOff>647700</xdr:colOff>
      <xdr:row>32</xdr:row>
      <xdr:rowOff>28575</xdr:rowOff>
    </xdr:from>
    <xdr:to>
      <xdr:col>35</xdr:col>
      <xdr:colOff>161925</xdr:colOff>
      <xdr:row>34</xdr:row>
      <xdr:rowOff>47625</xdr:rowOff>
    </xdr:to>
    <xdr:sp>
      <xdr:nvSpPr>
        <xdr:cNvPr id="56" name="AutoShape 71"/>
        <xdr:cNvSpPr>
          <a:spLocks/>
        </xdr:cNvSpPr>
      </xdr:nvSpPr>
      <xdr:spPr>
        <a:xfrm>
          <a:off x="17116425" y="5648325"/>
          <a:ext cx="276225" cy="371475"/>
        </a:xfrm>
        <a:prstGeom prst="upArrow">
          <a:avLst/>
        </a:prstGeom>
        <a:solidFill>
          <a:srgbClr val="0000FF">
            <a:alpha val="50000"/>
          </a:srgbClr>
        </a:solidFill>
        <a:ln w="9360"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28</xdr:col>
      <xdr:colOff>619125</xdr:colOff>
      <xdr:row>25</xdr:row>
      <xdr:rowOff>123825</xdr:rowOff>
    </xdr:from>
    <xdr:to>
      <xdr:col>37</xdr:col>
      <xdr:colOff>180975</xdr:colOff>
      <xdr:row>25</xdr:row>
      <xdr:rowOff>123825</xdr:rowOff>
    </xdr:to>
    <xdr:sp>
      <xdr:nvSpPr>
        <xdr:cNvPr id="57" name="Line 72"/>
        <xdr:cNvSpPr>
          <a:spLocks/>
        </xdr:cNvSpPr>
      </xdr:nvSpPr>
      <xdr:spPr>
        <a:xfrm>
          <a:off x="12515850" y="4505325"/>
          <a:ext cx="6419850" cy="0"/>
        </a:xfrm>
        <a:prstGeom prst="line">
          <a:avLst/>
        </a:prstGeom>
        <a:noFill/>
        <a:ln w="15840"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28</xdr:col>
      <xdr:colOff>619125</xdr:colOff>
      <xdr:row>24</xdr:row>
      <xdr:rowOff>190500</xdr:rowOff>
    </xdr:from>
    <xdr:to>
      <xdr:col>37</xdr:col>
      <xdr:colOff>180975</xdr:colOff>
      <xdr:row>24</xdr:row>
      <xdr:rowOff>190500</xdr:rowOff>
    </xdr:to>
    <xdr:sp>
      <xdr:nvSpPr>
        <xdr:cNvPr id="58" name="Line 73"/>
        <xdr:cNvSpPr>
          <a:spLocks/>
        </xdr:cNvSpPr>
      </xdr:nvSpPr>
      <xdr:spPr>
        <a:xfrm>
          <a:off x="12515850" y="4257675"/>
          <a:ext cx="6419850" cy="0"/>
        </a:xfrm>
        <a:prstGeom prst="line">
          <a:avLst/>
        </a:prstGeom>
        <a:noFill/>
        <a:ln w="15840"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29</xdr:col>
      <xdr:colOff>28575</xdr:colOff>
      <xdr:row>19</xdr:row>
      <xdr:rowOff>57150</xdr:rowOff>
    </xdr:from>
    <xdr:to>
      <xdr:col>36</xdr:col>
      <xdr:colOff>704850</xdr:colOff>
      <xdr:row>21</xdr:row>
      <xdr:rowOff>38100</xdr:rowOff>
    </xdr:to>
    <xdr:sp>
      <xdr:nvSpPr>
        <xdr:cNvPr id="59" name="Rectangle 74"/>
        <xdr:cNvSpPr>
          <a:spLocks/>
        </xdr:cNvSpPr>
      </xdr:nvSpPr>
      <xdr:spPr>
        <a:xfrm>
          <a:off x="12687300" y="3314700"/>
          <a:ext cx="6010275" cy="342900"/>
        </a:xfrm>
        <a:prstGeom prst="rect">
          <a:avLst/>
        </a:prstGeom>
        <a:solidFill>
          <a:srgbClr val="DDDDDD"/>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34</xdr:col>
      <xdr:colOff>257175</xdr:colOff>
      <xdr:row>18</xdr:row>
      <xdr:rowOff>9525</xdr:rowOff>
    </xdr:from>
    <xdr:to>
      <xdr:col>34</xdr:col>
      <xdr:colOff>257175</xdr:colOff>
      <xdr:row>34</xdr:row>
      <xdr:rowOff>9525</xdr:rowOff>
    </xdr:to>
    <xdr:sp>
      <xdr:nvSpPr>
        <xdr:cNvPr id="60" name="Line 75"/>
        <xdr:cNvSpPr>
          <a:spLocks/>
        </xdr:cNvSpPr>
      </xdr:nvSpPr>
      <xdr:spPr>
        <a:xfrm flipV="1">
          <a:off x="16725900" y="3105150"/>
          <a:ext cx="0" cy="2876550"/>
        </a:xfrm>
        <a:prstGeom prst="line">
          <a:avLst/>
        </a:prstGeom>
        <a:noFill/>
        <a:ln w="15840"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35</xdr:col>
      <xdr:colOff>352425</xdr:colOff>
      <xdr:row>18</xdr:row>
      <xdr:rowOff>9525</xdr:rowOff>
    </xdr:from>
    <xdr:to>
      <xdr:col>35</xdr:col>
      <xdr:colOff>352425</xdr:colOff>
      <xdr:row>34</xdr:row>
      <xdr:rowOff>9525</xdr:rowOff>
    </xdr:to>
    <xdr:sp>
      <xdr:nvSpPr>
        <xdr:cNvPr id="61" name="Line 76"/>
        <xdr:cNvSpPr>
          <a:spLocks/>
        </xdr:cNvSpPr>
      </xdr:nvSpPr>
      <xdr:spPr>
        <a:xfrm flipV="1">
          <a:off x="17583150" y="3105150"/>
          <a:ext cx="0" cy="2876550"/>
        </a:xfrm>
        <a:prstGeom prst="line">
          <a:avLst/>
        </a:prstGeom>
        <a:noFill/>
        <a:ln w="15840"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29</xdr:col>
      <xdr:colOff>38100</xdr:colOff>
      <xdr:row>36</xdr:row>
      <xdr:rowOff>38100</xdr:rowOff>
    </xdr:from>
    <xdr:to>
      <xdr:col>32</xdr:col>
      <xdr:colOff>428625</xdr:colOff>
      <xdr:row>53</xdr:row>
      <xdr:rowOff>171450</xdr:rowOff>
    </xdr:to>
    <xdr:pic>
      <xdr:nvPicPr>
        <xdr:cNvPr id="62" name="Picture 83"/>
        <xdr:cNvPicPr preferRelativeResize="1">
          <a:picLocks noChangeAspect="1"/>
        </xdr:cNvPicPr>
      </xdr:nvPicPr>
      <xdr:blipFill>
        <a:blip r:embed="rId4"/>
        <a:stretch>
          <a:fillRect/>
        </a:stretch>
      </xdr:blipFill>
      <xdr:spPr>
        <a:xfrm>
          <a:off x="12696825" y="6362700"/>
          <a:ext cx="2676525" cy="3219450"/>
        </a:xfrm>
        <a:prstGeom prst="rect">
          <a:avLst/>
        </a:prstGeom>
        <a:blipFill>
          <a:blip r:embed=""/>
          <a:srcRect/>
          <a:stretch>
            <a:fillRect/>
          </a:stretch>
        </a:blipFill>
        <a:ln w="25560" cmpd="sng">
          <a:solidFill>
            <a:srgbClr val="808080"/>
          </a:solidFill>
          <a:headEnd type="none"/>
          <a:tailEnd type="none"/>
        </a:ln>
      </xdr:spPr>
    </xdr:pic>
    <xdr:clientData/>
  </xdr:twoCellAnchor>
  <xdr:twoCellAnchor>
    <xdr:from>
      <xdr:col>8</xdr:col>
      <xdr:colOff>104775</xdr:colOff>
      <xdr:row>28</xdr:row>
      <xdr:rowOff>47625</xdr:rowOff>
    </xdr:from>
    <xdr:to>
      <xdr:col>11</xdr:col>
      <xdr:colOff>238125</xdr:colOff>
      <xdr:row>28</xdr:row>
      <xdr:rowOff>47625</xdr:rowOff>
    </xdr:to>
    <xdr:sp>
      <xdr:nvSpPr>
        <xdr:cNvPr id="63" name="Line 84"/>
        <xdr:cNvSpPr>
          <a:spLocks/>
        </xdr:cNvSpPr>
      </xdr:nvSpPr>
      <xdr:spPr>
        <a:xfrm>
          <a:off x="3362325" y="4991100"/>
          <a:ext cx="1495425" cy="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21</xdr:col>
      <xdr:colOff>266700</xdr:colOff>
      <xdr:row>28</xdr:row>
      <xdr:rowOff>47625</xdr:rowOff>
    </xdr:from>
    <xdr:to>
      <xdr:col>23</xdr:col>
      <xdr:colOff>314325</xdr:colOff>
      <xdr:row>28</xdr:row>
      <xdr:rowOff>47625</xdr:rowOff>
    </xdr:to>
    <xdr:sp>
      <xdr:nvSpPr>
        <xdr:cNvPr id="64" name="Line 85"/>
        <xdr:cNvSpPr>
          <a:spLocks/>
        </xdr:cNvSpPr>
      </xdr:nvSpPr>
      <xdr:spPr>
        <a:xfrm flipH="1">
          <a:off x="8267700" y="4991100"/>
          <a:ext cx="1200150" cy="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81"/>
  <sheetViews>
    <sheetView showGridLines="0" tabSelected="1" showOutlineSymbols="0" zoomScaleSheetLayoutView="100" workbookViewId="0" topLeftCell="A1">
      <selection activeCell="L35" sqref="L35:M35"/>
    </sheetView>
  </sheetViews>
  <sheetFormatPr defaultColWidth="11.421875" defaultRowHeight="12.75"/>
  <cols>
    <col min="1" max="2" width="2.140625" style="1" customWidth="1"/>
    <col min="3" max="3" width="12.28125" style="1" customWidth="1"/>
    <col min="4" max="4" width="11.421875" style="1" customWidth="1"/>
    <col min="5" max="5" width="3.421875" style="1" customWidth="1"/>
    <col min="6" max="6" width="5.8515625" style="1" customWidth="1"/>
    <col min="7" max="7" width="3.00390625" style="1" customWidth="1"/>
    <col min="8" max="8" width="8.57421875" style="2" customWidth="1"/>
    <col min="9" max="9" width="7.421875" style="1" customWidth="1"/>
    <col min="10" max="10" width="8.00390625" style="1" customWidth="1"/>
    <col min="11" max="11" width="5.00390625" style="1" customWidth="1"/>
    <col min="12" max="12" width="4.140625" style="1" customWidth="1"/>
    <col min="13" max="14" width="2.140625" style="1" customWidth="1"/>
    <col min="15" max="15" width="9.57421875" style="2" customWidth="1"/>
    <col min="16" max="16" width="7.7109375" style="1" customWidth="1"/>
    <col min="17" max="17" width="11.57421875" style="1" customWidth="1"/>
    <col min="18" max="18" width="5.00390625" style="1" customWidth="1"/>
    <col min="19" max="19" width="4.140625" style="1" customWidth="1"/>
    <col min="20" max="21" width="2.140625" style="1" customWidth="1"/>
    <col min="22" max="22" width="9.57421875" style="2" customWidth="1"/>
    <col min="23" max="23" width="7.7109375" style="1" customWidth="1"/>
    <col min="24" max="24" width="11.57421875" style="1" customWidth="1"/>
    <col min="25" max="25" width="5.00390625" style="1" customWidth="1"/>
    <col min="26" max="26" width="4.8515625" style="1" customWidth="1"/>
    <col min="27" max="27" width="2.140625" style="1" customWidth="1"/>
    <col min="28" max="28" width="17.57421875" style="1" customWidth="1"/>
    <col min="29" max="16384" width="11.421875" style="1" customWidth="1"/>
  </cols>
  <sheetData>
    <row r="1" spans="8:28" s="3" customFormat="1" ht="12.75">
      <c r="H1" s="4"/>
      <c r="O1" s="4"/>
      <c r="V1" s="4"/>
      <c r="AB1" s="1"/>
    </row>
    <row r="2" spans="2:28" s="5" customFormat="1" ht="12.75">
      <c r="B2" s="6"/>
      <c r="C2" s="7"/>
      <c r="D2" s="7"/>
      <c r="E2" s="7"/>
      <c r="F2" s="7"/>
      <c r="G2" s="7"/>
      <c r="H2" s="7"/>
      <c r="I2" s="7"/>
      <c r="J2" s="7"/>
      <c r="K2" s="7"/>
      <c r="L2" s="7"/>
      <c r="M2" s="8"/>
      <c r="N2" s="9"/>
      <c r="O2" s="7"/>
      <c r="P2" s="7"/>
      <c r="Q2" s="7"/>
      <c r="R2" s="7"/>
      <c r="S2" s="7"/>
      <c r="T2" s="8"/>
      <c r="U2" s="9"/>
      <c r="V2" s="7"/>
      <c r="W2" s="7"/>
      <c r="X2" s="7"/>
      <c r="Y2" s="7"/>
      <c r="Z2" s="7"/>
      <c r="AA2" s="8"/>
      <c r="AB2" s="1"/>
    </row>
    <row r="3" spans="2:28" s="5" customFormat="1" ht="21.75" customHeight="1">
      <c r="B3" s="10"/>
      <c r="C3" s="11" t="s">
        <v>0</v>
      </c>
      <c r="D3" s="12"/>
      <c r="E3" s="12"/>
      <c r="F3" s="12"/>
      <c r="G3" s="13"/>
      <c r="H3" s="13"/>
      <c r="I3" s="13"/>
      <c r="J3" s="142" t="s">
        <v>1</v>
      </c>
      <c r="K3" s="142"/>
      <c r="L3" s="14"/>
      <c r="M3" s="15"/>
      <c r="N3" s="16"/>
      <c r="O3" s="11"/>
      <c r="P3" s="142" t="s">
        <v>2</v>
      </c>
      <c r="Q3" s="142"/>
      <c r="R3" s="13"/>
      <c r="S3" s="14"/>
      <c r="T3" s="15"/>
      <c r="U3" s="15"/>
      <c r="V3" s="11"/>
      <c r="W3" s="142" t="s">
        <v>3</v>
      </c>
      <c r="X3" s="142"/>
      <c r="Y3" s="17"/>
      <c r="Z3" s="18"/>
      <c r="AA3" s="19"/>
      <c r="AB3" s="1"/>
    </row>
    <row r="4" spans="2:28" s="5" customFormat="1" ht="17.25" customHeight="1">
      <c r="B4" s="10"/>
      <c r="C4" s="20" t="s">
        <v>4</v>
      </c>
      <c r="D4" s="21"/>
      <c r="E4" s="21"/>
      <c r="F4" s="143" t="s">
        <v>5</v>
      </c>
      <c r="G4" s="143"/>
      <c r="H4" s="143"/>
      <c r="I4" s="22">
        <v>0.8</v>
      </c>
      <c r="J4" s="141" t="str">
        <f>RIGHT(FIXED(H9,3,3),3)</f>
        <v>040</v>
      </c>
      <c r="K4" s="141"/>
      <c r="L4" s="23"/>
      <c r="M4" s="15"/>
      <c r="N4" s="16"/>
      <c r="O4" s="20"/>
      <c r="P4" s="141" t="str">
        <f>RIGHT(FIXED(O9,3,3),3)</f>
        <v>035</v>
      </c>
      <c r="Q4" s="141"/>
      <c r="R4" s="21"/>
      <c r="S4" s="23"/>
      <c r="T4" s="15"/>
      <c r="U4" s="15"/>
      <c r="V4" s="20"/>
      <c r="W4" s="141" t="s">
        <v>6</v>
      </c>
      <c r="X4" s="141"/>
      <c r="Y4" s="24"/>
      <c r="Z4" s="25"/>
      <c r="AA4" s="19"/>
      <c r="AB4" s="1"/>
    </row>
    <row r="5" spans="2:28" s="5" customFormat="1" ht="12.75">
      <c r="B5" s="10"/>
      <c r="C5" s="26"/>
      <c r="D5" s="26"/>
      <c r="E5" s="26"/>
      <c r="F5" s="26"/>
      <c r="G5" s="26"/>
      <c r="H5" s="26"/>
      <c r="I5" s="26"/>
      <c r="J5" s="26"/>
      <c r="K5" s="26"/>
      <c r="L5" s="26"/>
      <c r="M5" s="19"/>
      <c r="N5" s="27"/>
      <c r="O5" s="26"/>
      <c r="P5" s="26"/>
      <c r="Q5" s="26"/>
      <c r="R5" s="26"/>
      <c r="S5" s="26"/>
      <c r="T5" s="19"/>
      <c r="U5" s="27"/>
      <c r="V5" s="26"/>
      <c r="W5" s="26"/>
      <c r="X5" s="26"/>
      <c r="Y5" s="26"/>
      <c r="Z5" s="26"/>
      <c r="AA5" s="19"/>
      <c r="AB5" s="1"/>
    </row>
    <row r="6" spans="2:28" s="5" customFormat="1" ht="4.5" customHeight="1">
      <c r="B6" s="28"/>
      <c r="C6" s="29"/>
      <c r="D6" s="30"/>
      <c r="E6" s="30"/>
      <c r="F6" s="30"/>
      <c r="G6" s="30"/>
      <c r="H6" s="31"/>
      <c r="I6" s="30"/>
      <c r="J6" s="32"/>
      <c r="K6" s="30"/>
      <c r="L6" s="33"/>
      <c r="M6" s="19"/>
      <c r="N6" s="27"/>
      <c r="O6" s="34"/>
      <c r="P6" s="30"/>
      <c r="Q6" s="32"/>
      <c r="R6" s="30"/>
      <c r="S6" s="33"/>
      <c r="T6" s="19"/>
      <c r="U6" s="27"/>
      <c r="V6" s="34"/>
      <c r="W6" s="30"/>
      <c r="X6" s="32"/>
      <c r="Y6" s="30"/>
      <c r="Z6" s="33"/>
      <c r="AA6" s="19"/>
      <c r="AB6" s="1"/>
    </row>
    <row r="7" spans="2:28" s="5" customFormat="1" ht="15.75">
      <c r="B7" s="28"/>
      <c r="C7" s="35" t="s">
        <v>7</v>
      </c>
      <c r="D7" s="36"/>
      <c r="E7" s="36"/>
      <c r="F7" s="36" t="s">
        <v>8</v>
      </c>
      <c r="G7" s="36"/>
      <c r="H7" s="37">
        <v>23</v>
      </c>
      <c r="I7" s="36" t="s">
        <v>9</v>
      </c>
      <c r="J7" s="38" t="s">
        <v>10</v>
      </c>
      <c r="K7" s="36">
        <f>2*H8+H7</f>
        <v>63</v>
      </c>
      <c r="L7" s="39" t="s">
        <v>11</v>
      </c>
      <c r="M7" s="19"/>
      <c r="N7" s="27"/>
      <c r="O7" s="40">
        <f>H7</f>
        <v>23</v>
      </c>
      <c r="P7" s="36" t="s">
        <v>9</v>
      </c>
      <c r="Q7" s="38" t="s">
        <v>10</v>
      </c>
      <c r="R7" s="36">
        <f>2*O8+O7</f>
        <v>63</v>
      </c>
      <c r="S7" s="39" t="s">
        <v>11</v>
      </c>
      <c r="T7" s="19"/>
      <c r="U7" s="27"/>
      <c r="V7" s="40">
        <f>H7</f>
        <v>23</v>
      </c>
      <c r="W7" s="36" t="s">
        <v>9</v>
      </c>
      <c r="X7" s="38" t="s">
        <v>12</v>
      </c>
      <c r="Y7" s="36">
        <f>2*V8+V7</f>
        <v>26</v>
      </c>
      <c r="Z7" s="39" t="s">
        <v>11</v>
      </c>
      <c r="AA7" s="19"/>
      <c r="AB7" s="1"/>
    </row>
    <row r="8" spans="2:28" s="5" customFormat="1" ht="12.75">
      <c r="B8" s="28"/>
      <c r="C8" s="35" t="s">
        <v>13</v>
      </c>
      <c r="D8" s="36"/>
      <c r="E8" s="36"/>
      <c r="F8" s="36" t="s">
        <v>14</v>
      </c>
      <c r="G8" s="36"/>
      <c r="H8" s="37">
        <v>20</v>
      </c>
      <c r="I8" s="36" t="s">
        <v>9</v>
      </c>
      <c r="J8" s="36"/>
      <c r="K8" s="36"/>
      <c r="L8" s="39"/>
      <c r="M8" s="19"/>
      <c r="N8" s="27"/>
      <c r="O8" s="41">
        <f>H8</f>
        <v>20</v>
      </c>
      <c r="P8" s="36" t="s">
        <v>9</v>
      </c>
      <c r="Q8" s="36"/>
      <c r="R8" s="36"/>
      <c r="S8" s="39"/>
      <c r="T8" s="19"/>
      <c r="U8" s="27"/>
      <c r="V8" s="42">
        <v>1.5</v>
      </c>
      <c r="W8" s="36" t="s">
        <v>9</v>
      </c>
      <c r="X8" s="43" t="s">
        <v>15</v>
      </c>
      <c r="Y8" s="36"/>
      <c r="Z8" s="39"/>
      <c r="AA8" s="19"/>
      <c r="AB8" s="3"/>
    </row>
    <row r="9" spans="2:28" s="5" customFormat="1" ht="12.75">
      <c r="B9" s="28"/>
      <c r="C9" s="35" t="s">
        <v>16</v>
      </c>
      <c r="D9" s="36"/>
      <c r="E9" s="36"/>
      <c r="F9" s="44" t="s">
        <v>17</v>
      </c>
      <c r="G9" s="36"/>
      <c r="H9" s="45">
        <v>0.04</v>
      </c>
      <c r="I9" s="36" t="s">
        <v>18</v>
      </c>
      <c r="J9" s="36" t="s">
        <v>19</v>
      </c>
      <c r="K9" s="36"/>
      <c r="L9" s="39"/>
      <c r="M9" s="19"/>
      <c r="N9" s="27"/>
      <c r="O9" s="46">
        <v>0.035</v>
      </c>
      <c r="P9" s="36" t="s">
        <v>18</v>
      </c>
      <c r="Q9" s="36" t="s">
        <v>19</v>
      </c>
      <c r="R9" s="36"/>
      <c r="S9" s="39"/>
      <c r="T9" s="19"/>
      <c r="U9" s="27"/>
      <c r="V9" s="42">
        <v>380</v>
      </c>
      <c r="W9" s="36" t="s">
        <v>18</v>
      </c>
      <c r="X9" s="43" t="s">
        <v>20</v>
      </c>
      <c r="Y9" s="36"/>
      <c r="Z9" s="39"/>
      <c r="AA9" s="19"/>
      <c r="AB9" s="3"/>
    </row>
    <row r="10" spans="2:27" s="5" customFormat="1" ht="12.75">
      <c r="B10" s="28"/>
      <c r="C10" s="35" t="s">
        <v>21</v>
      </c>
      <c r="D10" s="36"/>
      <c r="E10" s="36"/>
      <c r="F10" s="36" t="s">
        <v>22</v>
      </c>
      <c r="G10" s="36"/>
      <c r="H10" s="47">
        <v>50</v>
      </c>
      <c r="I10" s="36" t="s">
        <v>23</v>
      </c>
      <c r="J10" s="36"/>
      <c r="K10" s="36"/>
      <c r="L10" s="39"/>
      <c r="M10" s="19"/>
      <c r="N10" s="27"/>
      <c r="O10" s="40">
        <f>H10</f>
        <v>50</v>
      </c>
      <c r="P10" s="36" t="s">
        <v>23</v>
      </c>
      <c r="Q10" s="36"/>
      <c r="R10" s="36"/>
      <c r="S10" s="39"/>
      <c r="T10" s="19"/>
      <c r="U10" s="27"/>
      <c r="V10" s="48">
        <f>H10</f>
        <v>50</v>
      </c>
      <c r="W10" s="36" t="s">
        <v>23</v>
      </c>
      <c r="X10" s="36"/>
      <c r="Y10" s="36"/>
      <c r="Z10" s="39"/>
      <c r="AA10" s="19"/>
    </row>
    <row r="11" spans="2:28" s="5" customFormat="1" ht="12.75">
      <c r="B11" s="28"/>
      <c r="C11" s="35" t="s">
        <v>24</v>
      </c>
      <c r="D11" s="36" t="s">
        <v>25</v>
      </c>
      <c r="E11" s="36"/>
      <c r="F11" s="36"/>
      <c r="G11" s="36"/>
      <c r="H11" s="37">
        <v>225</v>
      </c>
      <c r="I11" s="36" t="s">
        <v>26</v>
      </c>
      <c r="J11" s="49" t="str">
        <f>"ca. "&amp;ROUND(H11/30,1)&amp;" Monate"</f>
        <v>ca. 7,5 Monate</v>
      </c>
      <c r="K11" s="36"/>
      <c r="L11" s="39"/>
      <c r="M11" s="19"/>
      <c r="N11" s="27"/>
      <c r="O11" s="50">
        <f>H11</f>
        <v>225</v>
      </c>
      <c r="P11" s="36" t="s">
        <v>26</v>
      </c>
      <c r="Q11" s="49" t="str">
        <f>"ca. "&amp;ROUND(O11/30,1)&amp;" Monate"</f>
        <v>ca. 7,5 Monate</v>
      </c>
      <c r="R11" s="36"/>
      <c r="S11" s="39"/>
      <c r="T11" s="19"/>
      <c r="U11" s="27"/>
      <c r="V11" s="40">
        <f>H11</f>
        <v>225</v>
      </c>
      <c r="W11" s="36" t="s">
        <v>26</v>
      </c>
      <c r="X11" s="49" t="str">
        <f>"ca. "&amp;ROUND(V11/30,1)&amp;" Monate"</f>
        <v>ca. 7,5 Monate</v>
      </c>
      <c r="Y11" s="36"/>
      <c r="Z11" s="39"/>
      <c r="AA11" s="19"/>
      <c r="AB11" s="3"/>
    </row>
    <row r="12" spans="2:28" s="5" customFormat="1" ht="12.75">
      <c r="B12" s="28"/>
      <c r="C12" s="35"/>
      <c r="D12" s="36"/>
      <c r="E12" s="36"/>
      <c r="F12" s="36"/>
      <c r="G12" s="36"/>
      <c r="H12" s="36"/>
      <c r="I12" s="36"/>
      <c r="J12" s="36"/>
      <c r="K12" s="36"/>
      <c r="L12" s="39"/>
      <c r="M12" s="19"/>
      <c r="N12" s="27"/>
      <c r="O12" s="35"/>
      <c r="P12" s="36"/>
      <c r="Q12" s="36"/>
      <c r="R12" s="36"/>
      <c r="S12" s="39"/>
      <c r="T12" s="19"/>
      <c r="U12" s="27"/>
      <c r="V12" s="35"/>
      <c r="W12" s="36"/>
      <c r="X12" s="36"/>
      <c r="Y12" s="36"/>
      <c r="Z12" s="39"/>
      <c r="AA12" s="19"/>
      <c r="AB12" s="3"/>
    </row>
    <row r="13" spans="2:28" s="5" customFormat="1" ht="12.75">
      <c r="B13" s="28"/>
      <c r="C13" s="35"/>
      <c r="D13"/>
      <c r="E13" s="36"/>
      <c r="F13" s="36"/>
      <c r="G13" s="38" t="s">
        <v>27</v>
      </c>
      <c r="H13" s="51">
        <f>H11*24</f>
        <v>5400</v>
      </c>
      <c r="I13" s="36" t="s">
        <v>28</v>
      </c>
      <c r="J13" s="36"/>
      <c r="K13" s="36"/>
      <c r="L13" s="39"/>
      <c r="M13" s="19"/>
      <c r="N13" s="27"/>
      <c r="O13" s="52">
        <f>O11*24</f>
        <v>5400</v>
      </c>
      <c r="P13" s="36" t="s">
        <v>28</v>
      </c>
      <c r="Q13" s="36"/>
      <c r="R13" s="36"/>
      <c r="S13" s="39"/>
      <c r="T13" s="19"/>
      <c r="U13" s="27"/>
      <c r="V13" s="52">
        <f>V11*24</f>
        <v>5400</v>
      </c>
      <c r="W13" s="36" t="s">
        <v>28</v>
      </c>
      <c r="X13" s="36"/>
      <c r="Y13" s="36"/>
      <c r="Z13" s="39"/>
      <c r="AA13" s="19"/>
      <c r="AB13" s="3"/>
    </row>
    <row r="14" spans="2:28" s="5" customFormat="1" ht="12.75">
      <c r="B14" s="28"/>
      <c r="C14" s="35"/>
      <c r="D14" s="36"/>
      <c r="E14" s="36"/>
      <c r="F14" s="36"/>
      <c r="G14" s="36"/>
      <c r="H14" s="36"/>
      <c r="I14" s="36"/>
      <c r="J14" s="36"/>
      <c r="K14" s="36"/>
      <c r="L14" s="39"/>
      <c r="M14" s="19"/>
      <c r="N14" s="27"/>
      <c r="O14" s="35"/>
      <c r="P14" s="36"/>
      <c r="Q14" s="36"/>
      <c r="R14" s="36"/>
      <c r="S14" s="39"/>
      <c r="T14" s="19"/>
      <c r="U14" s="27"/>
      <c r="V14" s="35"/>
      <c r="W14" s="36"/>
      <c r="X14" s="53" t="s">
        <v>29</v>
      </c>
      <c r="Y14" s="36"/>
      <c r="Z14" s="39"/>
      <c r="AA14" s="19"/>
      <c r="AB14" s="3"/>
    </row>
    <row r="15" spans="2:28" s="5" customFormat="1" ht="15" customHeight="1">
      <c r="B15" s="28"/>
      <c r="C15" s="35" t="s">
        <v>30</v>
      </c>
      <c r="D15" s="36"/>
      <c r="E15" s="36"/>
      <c r="F15" s="44" t="s">
        <v>31</v>
      </c>
      <c r="G15" s="36"/>
      <c r="H15" s="37">
        <v>35</v>
      </c>
      <c r="I15" s="36" t="s">
        <v>32</v>
      </c>
      <c r="J15" s="54"/>
      <c r="K15" s="54"/>
      <c r="L15" s="39"/>
      <c r="M15" s="19"/>
      <c r="N15" s="27"/>
      <c r="O15" s="40">
        <f>H15</f>
        <v>35</v>
      </c>
      <c r="P15" s="36" t="s">
        <v>33</v>
      </c>
      <c r="Q15" s="54"/>
      <c r="R15" s="54"/>
      <c r="S15" s="39"/>
      <c r="T15" s="19"/>
      <c r="U15" s="27"/>
      <c r="V15" s="40">
        <f>H15</f>
        <v>35</v>
      </c>
      <c r="W15" s="36" t="s">
        <v>34</v>
      </c>
      <c r="X15" s="140" t="s">
        <v>35</v>
      </c>
      <c r="Y15" s="140"/>
      <c r="Z15" s="39"/>
      <c r="AA15" s="19"/>
      <c r="AB15"/>
    </row>
    <row r="16" spans="2:28" s="55" customFormat="1" ht="16.5">
      <c r="B16" s="28"/>
      <c r="C16" s="35" t="s">
        <v>36</v>
      </c>
      <c r="D16" s="36"/>
      <c r="E16" s="36"/>
      <c r="F16" s="44" t="s">
        <v>37</v>
      </c>
      <c r="G16" s="36"/>
      <c r="H16" s="37">
        <v>15</v>
      </c>
      <c r="I16" s="36" t="s">
        <v>38</v>
      </c>
      <c r="J16" s="54"/>
      <c r="K16" s="54"/>
      <c r="L16" s="39"/>
      <c r="M16" s="56"/>
      <c r="N16" s="57"/>
      <c r="O16" s="58">
        <f>H16</f>
        <v>15</v>
      </c>
      <c r="P16" s="36" t="s">
        <v>34</v>
      </c>
      <c r="Q16" s="54"/>
      <c r="R16" s="54"/>
      <c r="S16" s="39"/>
      <c r="T16" s="56"/>
      <c r="U16" s="57"/>
      <c r="V16" s="58">
        <f>H16</f>
        <v>15</v>
      </c>
      <c r="W16" s="36" t="s">
        <v>34</v>
      </c>
      <c r="X16" s="140"/>
      <c r="Y16" s="140"/>
      <c r="Z16" s="39"/>
      <c r="AA16" s="56"/>
      <c r="AB16"/>
    </row>
    <row r="17" spans="2:28" s="5" customFormat="1" ht="12.75">
      <c r="B17" s="28"/>
      <c r="C17" s="35" t="s">
        <v>39</v>
      </c>
      <c r="D17" s="36"/>
      <c r="E17" s="36"/>
      <c r="F17" s="36" t="s">
        <v>40</v>
      </c>
      <c r="G17" s="36"/>
      <c r="H17" s="36">
        <f>H7/2</f>
        <v>11.5</v>
      </c>
      <c r="I17" s="36" t="s">
        <v>11</v>
      </c>
      <c r="J17" s="36"/>
      <c r="K17" s="36"/>
      <c r="L17" s="39"/>
      <c r="M17" s="19"/>
      <c r="N17" s="27"/>
      <c r="O17" s="35">
        <f>O7/2</f>
        <v>11.5</v>
      </c>
      <c r="P17" s="36" t="s">
        <v>11</v>
      </c>
      <c r="Q17" s="36"/>
      <c r="R17" s="36"/>
      <c r="S17" s="39"/>
      <c r="T17" s="19"/>
      <c r="U17" s="27"/>
      <c r="V17" s="35">
        <f>V7/2</f>
        <v>11.5</v>
      </c>
      <c r="W17" s="36" t="s">
        <v>11</v>
      </c>
      <c r="X17" s="36"/>
      <c r="Y17" s="36"/>
      <c r="Z17" s="39"/>
      <c r="AA17" s="19"/>
      <c r="AB17"/>
    </row>
    <row r="18" spans="2:28" s="5" customFormat="1" ht="12.75">
      <c r="B18" s="28"/>
      <c r="C18" s="35" t="s">
        <v>41</v>
      </c>
      <c r="D18" s="36"/>
      <c r="E18" s="36"/>
      <c r="F18" s="36" t="s">
        <v>42</v>
      </c>
      <c r="G18" s="36"/>
      <c r="H18" s="36">
        <f>H17+H8</f>
        <v>31.5</v>
      </c>
      <c r="I18" s="36" t="s">
        <v>11</v>
      </c>
      <c r="J18" s="36"/>
      <c r="K18" s="36"/>
      <c r="L18" s="39"/>
      <c r="M18" s="19"/>
      <c r="N18" s="27"/>
      <c r="O18" s="35">
        <f>O17+O8</f>
        <v>31.5</v>
      </c>
      <c r="P18" s="36" t="s">
        <v>11</v>
      </c>
      <c r="Q18" s="36"/>
      <c r="R18" s="36"/>
      <c r="S18" s="39"/>
      <c r="T18" s="19"/>
      <c r="U18" s="27"/>
      <c r="V18" s="35">
        <f>V17+V8</f>
        <v>13</v>
      </c>
      <c r="W18" s="36" t="s">
        <v>11</v>
      </c>
      <c r="X18" s="36"/>
      <c r="Y18" s="36"/>
      <c r="Z18" s="39"/>
      <c r="AA18" s="19"/>
      <c r="AB18"/>
    </row>
    <row r="19" spans="2:28" s="5" customFormat="1" ht="12.75">
      <c r="B19" s="28"/>
      <c r="C19" s="35" t="s">
        <v>43</v>
      </c>
      <c r="D19" s="36"/>
      <c r="E19" s="36"/>
      <c r="F19" s="36"/>
      <c r="G19" s="36"/>
      <c r="H19" s="36"/>
      <c r="I19" s="36"/>
      <c r="J19" s="36" t="s">
        <v>44</v>
      </c>
      <c r="K19" s="36"/>
      <c r="L19" s="39"/>
      <c r="M19" s="19"/>
      <c r="N19" s="27"/>
      <c r="O19" s="35"/>
      <c r="P19" s="36"/>
      <c r="Q19" s="36" t="s">
        <v>45</v>
      </c>
      <c r="R19" s="36"/>
      <c r="S19" s="39"/>
      <c r="T19" s="19"/>
      <c r="U19" s="27"/>
      <c r="V19" s="35"/>
      <c r="W19" s="36"/>
      <c r="X19" s="36" t="s">
        <v>45</v>
      </c>
      <c r="Y19" s="36"/>
      <c r="Z19" s="39"/>
      <c r="AA19" s="19"/>
      <c r="AB19"/>
    </row>
    <row r="20" spans="2:28" ht="14.25">
      <c r="B20" s="28"/>
      <c r="C20" s="35" t="s">
        <v>46</v>
      </c>
      <c r="D20" s="36"/>
      <c r="E20" s="36"/>
      <c r="F20" s="44" t="s">
        <v>47</v>
      </c>
      <c r="G20" s="44"/>
      <c r="H20" s="59">
        <f>9.4+0.052*(H15-H16)</f>
        <v>10.440000000000001</v>
      </c>
      <c r="I20" s="60" t="s">
        <v>48</v>
      </c>
      <c r="J20" s="36" t="s">
        <v>49</v>
      </c>
      <c r="K20" s="36"/>
      <c r="L20" s="39"/>
      <c r="M20" s="61"/>
      <c r="N20" s="26"/>
      <c r="O20" s="62">
        <f>9.4+0.052*(O15-O16)</f>
        <v>10.440000000000001</v>
      </c>
      <c r="P20" s="60" t="s">
        <v>48</v>
      </c>
      <c r="Q20" s="36" t="s">
        <v>49</v>
      </c>
      <c r="R20" s="36"/>
      <c r="S20" s="39"/>
      <c r="T20" s="61"/>
      <c r="U20" s="26"/>
      <c r="V20" s="62">
        <f>9.4+0.052*(V15-V16)</f>
        <v>10.440000000000001</v>
      </c>
      <c r="W20" s="60" t="s">
        <v>48</v>
      </c>
      <c r="X20" s="53" t="s">
        <v>50</v>
      </c>
      <c r="Y20" s="36"/>
      <c r="Z20" s="39"/>
      <c r="AA20" s="61"/>
      <c r="AB20"/>
    </row>
    <row r="21" spans="2:28" ht="14.25">
      <c r="B21" s="28"/>
      <c r="C21" s="35" t="s">
        <v>51</v>
      </c>
      <c r="D21" s="36"/>
      <c r="E21" s="36"/>
      <c r="F21" s="44" t="s">
        <v>52</v>
      </c>
      <c r="G21" s="44"/>
      <c r="H21" s="63">
        <f>3370*(1+0.014*H15)*0.2^0.85</f>
        <v>1278.4733090386517</v>
      </c>
      <c r="I21" s="60" t="s">
        <v>48</v>
      </c>
      <c r="J21" s="36" t="s">
        <v>53</v>
      </c>
      <c r="K21" s="36"/>
      <c r="L21" s="39"/>
      <c r="M21" s="61"/>
      <c r="N21" s="26"/>
      <c r="O21" s="64">
        <f>3370*(1+0.014*O15)*0.2^0.85</f>
        <v>1278.4733090386517</v>
      </c>
      <c r="P21" s="60" t="s">
        <v>48</v>
      </c>
      <c r="Q21" s="36" t="s">
        <v>53</v>
      </c>
      <c r="R21" s="36"/>
      <c r="S21" s="39"/>
      <c r="T21" s="61"/>
      <c r="U21" s="26"/>
      <c r="V21" s="64">
        <f>3370*(1+0.014*V15)*0.2^0.85</f>
        <v>1278.4733090386517</v>
      </c>
      <c r="W21" s="60" t="s">
        <v>48</v>
      </c>
      <c r="X21" s="53" t="s">
        <v>50</v>
      </c>
      <c r="Y21" s="36"/>
      <c r="Z21" s="39"/>
      <c r="AA21" s="61"/>
      <c r="AB21"/>
    </row>
    <row r="22" spans="2:28" ht="12.75">
      <c r="B22" s="28"/>
      <c r="C22" s="35"/>
      <c r="D22" s="36"/>
      <c r="E22" s="36"/>
      <c r="F22" s="36"/>
      <c r="G22" s="44"/>
      <c r="H22" s="36"/>
      <c r="I22" s="36"/>
      <c r="J22" s="36"/>
      <c r="K22" s="36"/>
      <c r="L22" s="39"/>
      <c r="M22" s="61"/>
      <c r="N22" s="26"/>
      <c r="O22" s="35"/>
      <c r="P22" s="36"/>
      <c r="Q22" s="36"/>
      <c r="R22" s="36"/>
      <c r="S22" s="39"/>
      <c r="T22" s="61"/>
      <c r="U22" s="26"/>
      <c r="V22" s="35"/>
      <c r="W22" s="36"/>
      <c r="X22" s="36"/>
      <c r="Y22" s="36"/>
      <c r="Z22" s="39"/>
      <c r="AA22" s="61"/>
      <c r="AB22"/>
    </row>
    <row r="23" spans="2:28" ht="15.75">
      <c r="B23" s="65"/>
      <c r="C23" s="66" t="s">
        <v>54</v>
      </c>
      <c r="D23" s="67"/>
      <c r="E23" s="67"/>
      <c r="F23" s="68" t="s">
        <v>55</v>
      </c>
      <c r="G23" s="69"/>
      <c r="H23" s="70">
        <f>(2*PI()*($H$15-$H$16)/((1/(0.001*$H$17*$H$21))+(1/(0.001*$H$18*$H$20))+(1/$H$9*LN($H$18/$H$17))))*I4</f>
        <v>3.5523514632353654</v>
      </c>
      <c r="I23" s="71" t="s">
        <v>56</v>
      </c>
      <c r="J23" s="72"/>
      <c r="K23" s="67"/>
      <c r="L23" s="73"/>
      <c r="M23" s="74"/>
      <c r="N23" s="75"/>
      <c r="O23" s="76">
        <f>(2*PI()*(O15-O16)/((1/(0.001*O17*O21))+(1/(0.001*O18*O20))+(1/O9*LN(O18/O17))))*I4</f>
        <v>3.15158392155623</v>
      </c>
      <c r="P23" s="71" t="s">
        <v>56</v>
      </c>
      <c r="Q23" s="70"/>
      <c r="R23" s="67"/>
      <c r="S23" s="73"/>
      <c r="T23" s="74"/>
      <c r="U23" s="75"/>
      <c r="V23" s="76">
        <f>(2*PI()*(V15-V16)/((1/(0.001*V17*V21))+(1/(0.001*V18*V20))+(1/V9*LN(V18/V17))))*I4</f>
        <v>13.518678072433989</v>
      </c>
      <c r="W23" s="71" t="s">
        <v>56</v>
      </c>
      <c r="X23" s="77"/>
      <c r="Y23" s="78"/>
      <c r="Z23" s="79"/>
      <c r="AA23" s="61"/>
      <c r="AB23"/>
    </row>
    <row r="24" spans="2:28" ht="6.75" customHeight="1">
      <c r="B24" s="28"/>
      <c r="C24" s="35"/>
      <c r="D24" s="36"/>
      <c r="E24" s="36"/>
      <c r="F24" s="36"/>
      <c r="G24" s="36"/>
      <c r="H24" s="36"/>
      <c r="I24" s="36"/>
      <c r="J24" s="80"/>
      <c r="K24" s="36"/>
      <c r="L24" s="39"/>
      <c r="M24" s="61"/>
      <c r="N24" s="26"/>
      <c r="O24" s="35"/>
      <c r="P24" s="36"/>
      <c r="Q24" s="36"/>
      <c r="R24" s="36"/>
      <c r="S24" s="39"/>
      <c r="T24" s="61"/>
      <c r="U24" s="26"/>
      <c r="V24" s="35"/>
      <c r="W24" s="36"/>
      <c r="X24" s="36"/>
      <c r="Y24" s="36"/>
      <c r="Z24" s="39"/>
      <c r="AA24" s="61"/>
      <c r="AB24"/>
    </row>
    <row r="25" spans="2:28" ht="24.75" customHeight="1">
      <c r="B25" s="28"/>
      <c r="C25" s="81" t="s">
        <v>57</v>
      </c>
      <c r="D25" s="82"/>
      <c r="E25" s="82"/>
      <c r="F25" s="82" t="s">
        <v>58</v>
      </c>
      <c r="G25" s="83"/>
      <c r="H25" s="84">
        <f>H10*H13*H23/1000</f>
        <v>959.1348950735487</v>
      </c>
      <c r="I25" s="82" t="s">
        <v>59</v>
      </c>
      <c r="J25" s="85"/>
      <c r="K25" s="85"/>
      <c r="L25" s="86"/>
      <c r="M25" s="74"/>
      <c r="N25" s="75"/>
      <c r="O25" s="87">
        <f>O10*O13*O23/1000</f>
        <v>850.927658820182</v>
      </c>
      <c r="P25" s="82" t="s">
        <v>59</v>
      </c>
      <c r="Q25" s="85"/>
      <c r="R25" s="88"/>
      <c r="S25" s="89"/>
      <c r="T25" s="74"/>
      <c r="U25" s="75"/>
      <c r="V25" s="87">
        <f>V10*V13*V23/1000</f>
        <v>3650.043079557177</v>
      </c>
      <c r="W25" s="82" t="s">
        <v>59</v>
      </c>
      <c r="X25" s="85"/>
      <c r="Y25" s="88"/>
      <c r="Z25" s="89"/>
      <c r="AA25" s="61"/>
      <c r="AB25"/>
    </row>
    <row r="26" spans="2:28" s="5" customFormat="1" ht="13.5" customHeight="1">
      <c r="B26" s="10"/>
      <c r="C26" s="26"/>
      <c r="D26" s="26"/>
      <c r="E26" s="26"/>
      <c r="F26" s="26"/>
      <c r="G26" s="26"/>
      <c r="H26" s="26"/>
      <c r="I26" s="26"/>
      <c r="J26" s="26"/>
      <c r="K26" s="26"/>
      <c r="L26" s="26"/>
      <c r="M26" s="19"/>
      <c r="N26" s="27"/>
      <c r="O26" s="26"/>
      <c r="P26" s="26"/>
      <c r="Q26" s="26"/>
      <c r="R26" s="26"/>
      <c r="S26" s="26"/>
      <c r="T26" s="19"/>
      <c r="U26" s="27"/>
      <c r="V26" s="26"/>
      <c r="W26" s="26"/>
      <c r="X26" s="26"/>
      <c r="Y26" s="26"/>
      <c r="Z26" s="26"/>
      <c r="AA26" s="19"/>
      <c r="AB26"/>
    </row>
    <row r="27" spans="2:28" s="5" customFormat="1" ht="15.75" customHeight="1">
      <c r="B27" s="10"/>
      <c r="C27" s="26"/>
      <c r="D27" s="26"/>
      <c r="E27" s="26"/>
      <c r="F27" s="26"/>
      <c r="G27" s="26"/>
      <c r="H27" s="90">
        <f>H25-V25</f>
        <v>-2690.9081844836282</v>
      </c>
      <c r="I27" s="75" t="s">
        <v>60</v>
      </c>
      <c r="J27" s="26"/>
      <c r="K27" s="26"/>
      <c r="L27" s="26"/>
      <c r="M27" s="19"/>
      <c r="N27" s="27"/>
      <c r="O27" s="26"/>
      <c r="P27" s="90">
        <f>O25-V25</f>
        <v>-2799.115420736995</v>
      </c>
      <c r="Q27" s="75" t="s">
        <v>61</v>
      </c>
      <c r="R27" s="26"/>
      <c r="S27" s="26"/>
      <c r="T27" s="61"/>
      <c r="U27" s="26"/>
      <c r="V27" s="26"/>
      <c r="W27" s="91">
        <f>(V25/H25)-1</f>
        <v>2.805557589766644</v>
      </c>
      <c r="X27" s="75" t="s">
        <v>62</v>
      </c>
      <c r="Y27" s="75"/>
      <c r="Z27" s="75"/>
      <c r="AA27" s="19"/>
      <c r="AB27"/>
    </row>
    <row r="28" spans="2:28" ht="15" customHeight="1">
      <c r="B28" s="10"/>
      <c r="C28" s="26"/>
      <c r="D28" s="26"/>
      <c r="E28" s="26"/>
      <c r="F28" s="26"/>
      <c r="G28" s="26"/>
      <c r="H28" s="92">
        <f>(H25/O25)-1</f>
        <v>0.12716384892623767</v>
      </c>
      <c r="I28" s="75" t="s">
        <v>63</v>
      </c>
      <c r="J28" s="75"/>
      <c r="K28" s="75"/>
      <c r="L28" s="75"/>
      <c r="M28" s="74"/>
      <c r="N28" s="75"/>
      <c r="O28" s="75"/>
      <c r="P28" s="93">
        <v>1</v>
      </c>
      <c r="Q28" s="75" t="s">
        <v>64</v>
      </c>
      <c r="R28" s="75"/>
      <c r="S28" s="75"/>
      <c r="T28" s="74"/>
      <c r="U28" s="75"/>
      <c r="V28" s="75"/>
      <c r="W28" s="91">
        <f>(V25/O25)-1</f>
        <v>3.289486940191826</v>
      </c>
      <c r="X28" s="75" t="s">
        <v>65</v>
      </c>
      <c r="Y28" s="75"/>
      <c r="Z28" s="75"/>
      <c r="AA28" s="61"/>
      <c r="AB28"/>
    </row>
    <row r="29" spans="2:28" ht="12.75">
      <c r="B29" s="94"/>
      <c r="C29" s="95"/>
      <c r="D29" s="95"/>
      <c r="E29" s="95"/>
      <c r="F29" s="95"/>
      <c r="G29" s="95"/>
      <c r="H29" s="95"/>
      <c r="I29" s="95"/>
      <c r="J29" s="95"/>
      <c r="K29" s="95"/>
      <c r="L29" s="95"/>
      <c r="M29" s="96"/>
      <c r="N29" s="95"/>
      <c r="O29" s="95"/>
      <c r="P29" s="95"/>
      <c r="Q29" s="95"/>
      <c r="R29" s="95"/>
      <c r="S29" s="95"/>
      <c r="T29" s="96"/>
      <c r="U29" s="95"/>
      <c r="V29" s="95"/>
      <c r="W29" s="95"/>
      <c r="X29" s="95"/>
      <c r="Y29" s="95"/>
      <c r="Z29" s="95"/>
      <c r="AA29" s="96"/>
      <c r="AB29"/>
    </row>
    <row r="30" ht="15" customHeight="1">
      <c r="AB30"/>
    </row>
    <row r="31" spans="3:28" ht="18">
      <c r="C31" s="97" t="s">
        <v>66</v>
      </c>
      <c r="L31"/>
      <c r="O31" s="1"/>
      <c r="T31"/>
      <c r="U31"/>
      <c r="V31"/>
      <c r="AB31"/>
    </row>
    <row r="32" spans="3:28" ht="7.5" customHeight="1">
      <c r="C32" s="98"/>
      <c r="L32"/>
      <c r="W32" s="2"/>
      <c r="AB32"/>
    </row>
    <row r="33" spans="3:30" ht="15" customHeight="1">
      <c r="C33" s="3"/>
      <c r="D33" s="99"/>
      <c r="E33" s="99"/>
      <c r="F33" s="100" t="s">
        <v>67</v>
      </c>
      <c r="G33" s="99"/>
      <c r="H33" s="101">
        <v>5</v>
      </c>
      <c r="I33" s="99" t="s">
        <v>68</v>
      </c>
      <c r="O33" s="102"/>
      <c r="P33"/>
      <c r="Q33"/>
      <c r="R33"/>
      <c r="S33"/>
      <c r="T33"/>
      <c r="U33"/>
      <c r="V33"/>
      <c r="W33"/>
      <c r="X33"/>
      <c r="AB33"/>
      <c r="AD33" s="103" t="s">
        <v>69</v>
      </c>
    </row>
    <row r="34" spans="8:30" ht="12.75">
      <c r="H34" s="104"/>
      <c r="O34" s="102"/>
      <c r="P34" s="105"/>
      <c r="V34" s="1"/>
      <c r="AB34"/>
      <c r="AD34" s="106" t="s">
        <v>70</v>
      </c>
    </row>
    <row r="35" spans="3:30" ht="15" customHeight="1">
      <c r="C35" s="99"/>
      <c r="D35" s="99"/>
      <c r="E35" s="99"/>
      <c r="F35" s="100" t="s">
        <v>71</v>
      </c>
      <c r="G35" s="99"/>
      <c r="H35" s="107">
        <f>H37/H10</f>
        <v>0.9591348950735487</v>
      </c>
      <c r="I35" s="99" t="s">
        <v>72</v>
      </c>
      <c r="J35" s="99"/>
      <c r="K35" s="99"/>
      <c r="L35" s="99"/>
      <c r="M35" s="99"/>
      <c r="N35" s="99"/>
      <c r="O35" s="99"/>
      <c r="P35" s="107">
        <f>P37/O10</f>
        <v>0.8509276588201822</v>
      </c>
      <c r="Q35" s="99" t="s">
        <v>72</v>
      </c>
      <c r="R35" s="99"/>
      <c r="S35" s="99"/>
      <c r="T35" s="99"/>
      <c r="U35" s="99"/>
      <c r="V35" s="99"/>
      <c r="W35" s="107">
        <f>W37/V10</f>
        <v>3.6500430795571766</v>
      </c>
      <c r="X35" s="99" t="s">
        <v>72</v>
      </c>
      <c r="Y35" s="99"/>
      <c r="AB35"/>
      <c r="AD35" s="106" t="s">
        <v>73</v>
      </c>
    </row>
    <row r="36" spans="8:28" ht="12.75">
      <c r="H36" s="1"/>
      <c r="O36" s="102"/>
      <c r="P36" s="105"/>
      <c r="V36" s="1"/>
      <c r="AB36"/>
    </row>
    <row r="37" spans="6:28" ht="16.5">
      <c r="F37" s="108" t="s">
        <v>74</v>
      </c>
      <c r="G37" s="109"/>
      <c r="H37" s="110">
        <f>H25*H33/100</f>
        <v>47.956744753677434</v>
      </c>
      <c r="I37" s="111" t="s">
        <v>75</v>
      </c>
      <c r="J37" s="112"/>
      <c r="K37" s="113"/>
      <c r="L37" s="103"/>
      <c r="M37" s="103"/>
      <c r="N37" s="103"/>
      <c r="O37" s="114"/>
      <c r="P37" s="115">
        <f>O25*H33/100</f>
        <v>42.54638294100911</v>
      </c>
      <c r="Q37" s="111" t="s">
        <v>76</v>
      </c>
      <c r="R37" s="111"/>
      <c r="S37" s="113"/>
      <c r="T37" s="103"/>
      <c r="U37" s="103"/>
      <c r="V37" s="114"/>
      <c r="W37" s="115">
        <f>V25*H33/100</f>
        <v>182.50215397785882</v>
      </c>
      <c r="X37" s="111" t="s">
        <v>76</v>
      </c>
      <c r="Y37" s="111"/>
      <c r="Z37" s="113"/>
      <c r="AB37"/>
    </row>
    <row r="38" spans="1:28" ht="16.5">
      <c r="A38"/>
      <c r="B38"/>
      <c r="C38" s="116"/>
      <c r="D38" s="116"/>
      <c r="E38"/>
      <c r="F38" s="108" t="s">
        <v>77</v>
      </c>
      <c r="G38"/>
      <c r="H38" s="110">
        <f>W37-H37</f>
        <v>134.54540922418138</v>
      </c>
      <c r="I38" s="111" t="s">
        <v>78</v>
      </c>
      <c r="J38" s="112"/>
      <c r="K38" s="113"/>
      <c r="L38" s="103"/>
      <c r="M38" s="103"/>
      <c r="N38" s="103"/>
      <c r="O38" s="114"/>
      <c r="P38" s="115">
        <f>W37-P37</f>
        <v>139.9557710368497</v>
      </c>
      <c r="Q38" s="111" t="s">
        <v>78</v>
      </c>
      <c r="R38" s="111"/>
      <c r="S38" s="113"/>
      <c r="T38" s="103"/>
      <c r="U38" s="103"/>
      <c r="V38" s="114"/>
      <c r="W38" s="115">
        <v>0</v>
      </c>
      <c r="X38" s="111" t="s">
        <v>78</v>
      </c>
      <c r="Y38" s="111"/>
      <c r="Z38" s="113"/>
      <c r="AB38"/>
    </row>
    <row r="39" spans="5:28" s="3" customFormat="1" ht="12.75">
      <c r="E39"/>
      <c r="H39" s="4"/>
      <c r="O39" s="4"/>
      <c r="V39" s="4"/>
      <c r="AB39"/>
    </row>
    <row r="40" spans="5:28" s="3" customFormat="1" ht="12.75">
      <c r="E40"/>
      <c r="H40" s="4"/>
      <c r="O40" s="4"/>
      <c r="V40" s="4"/>
      <c r="AB40"/>
    </row>
    <row r="41" spans="6:28" s="5" customFormat="1" ht="16.5" customHeight="1">
      <c r="F41" s="117"/>
      <c r="O41" s="118"/>
      <c r="P41" s="118"/>
      <c r="Q41" s="118"/>
      <c r="R41" s="118"/>
      <c r="S41" s="118"/>
      <c r="T41" s="118"/>
      <c r="U41" s="118"/>
      <c r="V41" s="118"/>
      <c r="W41" s="118"/>
      <c r="X41" s="119"/>
      <c r="Y41" s="118"/>
      <c r="AB41"/>
    </row>
    <row r="42" spans="3:28" s="3" customFormat="1" ht="12.75">
      <c r="C42" s="120" t="s">
        <v>79</v>
      </c>
      <c r="H42" s="4"/>
      <c r="J42" s="121"/>
      <c r="O42" s="122"/>
      <c r="P42" s="123" t="s">
        <v>80</v>
      </c>
      <c r="Q42" s="120"/>
      <c r="R42" s="120"/>
      <c r="S42" s="120"/>
      <c r="T42" s="120"/>
      <c r="U42" s="120"/>
      <c r="V42" s="122"/>
      <c r="W42" s="120"/>
      <c r="X42" s="120"/>
      <c r="Y42" s="120"/>
      <c r="AB42"/>
    </row>
    <row r="43" spans="3:28" s="3" customFormat="1" ht="12.75">
      <c r="C43" s="124"/>
      <c r="D43" s="125" t="s">
        <v>81</v>
      </c>
      <c r="E43" s="36"/>
      <c r="F43" s="36"/>
      <c r="G43" s="36"/>
      <c r="H43" s="126"/>
      <c r="I43" s="127"/>
      <c r="J43" s="102"/>
      <c r="O43" s="122"/>
      <c r="P43" s="123" t="s">
        <v>82</v>
      </c>
      <c r="Q43" s="120"/>
      <c r="R43" s="120"/>
      <c r="S43" s="120"/>
      <c r="T43" s="120"/>
      <c r="U43" s="120"/>
      <c r="V43" s="120"/>
      <c r="W43" s="120"/>
      <c r="X43" s="128" t="s">
        <v>83</v>
      </c>
      <c r="Y43" s="120"/>
      <c r="AB43"/>
    </row>
    <row r="44" spans="3:28" s="3" customFormat="1" ht="12.75">
      <c r="C44" s="129"/>
      <c r="D44" s="118" t="s">
        <v>84</v>
      </c>
      <c r="E44" s="120"/>
      <c r="F44" s="130"/>
      <c r="G44" s="120"/>
      <c r="H44" s="131"/>
      <c r="I44" s="132"/>
      <c r="J44" s="133"/>
      <c r="O44" s="122"/>
      <c r="P44" s="120"/>
      <c r="Q44" s="120"/>
      <c r="R44" s="120"/>
      <c r="S44" s="120"/>
      <c r="T44" s="120"/>
      <c r="U44" s="120"/>
      <c r="V44" s="120"/>
      <c r="W44" s="120"/>
      <c r="X44" s="120"/>
      <c r="Y44" s="120"/>
      <c r="AB44"/>
    </row>
    <row r="45" spans="3:28" s="3" customFormat="1" ht="15.75">
      <c r="C45" s="129"/>
      <c r="D45" s="134"/>
      <c r="F45" s="135"/>
      <c r="H45" s="126"/>
      <c r="I45" s="127"/>
      <c r="J45" s="102"/>
      <c r="O45" s="4"/>
      <c r="V45" s="4"/>
      <c r="AB45"/>
    </row>
    <row r="46" spans="3:6" s="55" customFormat="1" ht="6" customHeight="1">
      <c r="C46" s="136"/>
      <c r="D46" s="136"/>
      <c r="F46" s="136"/>
    </row>
    <row r="47" s="5" customFormat="1" ht="12.75">
      <c r="F47" s="117"/>
    </row>
    <row r="48" s="5" customFormat="1" ht="16.5" customHeight="1">
      <c r="F48" s="117"/>
    </row>
    <row r="49" spans="3:22" s="3" customFormat="1" ht="15.75">
      <c r="C49" s="129"/>
      <c r="D49" s="134"/>
      <c r="F49" s="135"/>
      <c r="H49" s="126"/>
      <c r="I49" s="127"/>
      <c r="J49" s="102"/>
      <c r="O49" s="4"/>
      <c r="V49" s="4"/>
    </row>
    <row r="50" spans="3:22" s="3" customFormat="1" ht="15.75">
      <c r="C50" s="129"/>
      <c r="D50" s="134"/>
      <c r="F50" s="135"/>
      <c r="H50" s="126"/>
      <c r="I50" s="127"/>
      <c r="J50" s="137"/>
      <c r="O50" s="4"/>
      <c r="V50" s="4"/>
    </row>
    <row r="51" spans="3:22" s="3" customFormat="1" ht="15.75">
      <c r="C51" s="138" t="s">
        <v>85</v>
      </c>
      <c r="D51" s="134"/>
      <c r="F51" s="135"/>
      <c r="H51" s="126"/>
      <c r="I51" s="127"/>
      <c r="J51" s="102"/>
      <c r="O51" s="4"/>
      <c r="V51" s="4"/>
    </row>
    <row r="52" spans="3:22" s="3" customFormat="1" ht="15.75">
      <c r="C52" s="139" t="s">
        <v>86</v>
      </c>
      <c r="D52" s="134"/>
      <c r="F52" s="135"/>
      <c r="H52" s="126"/>
      <c r="I52" s="127"/>
      <c r="J52" s="102"/>
      <c r="O52" s="4"/>
      <c r="V52" s="4"/>
    </row>
    <row r="53" spans="3:22" s="3" customFormat="1" ht="15.75">
      <c r="C53" s="139" t="s">
        <v>87</v>
      </c>
      <c r="D53" s="134"/>
      <c r="F53" s="135"/>
      <c r="H53" s="126"/>
      <c r="I53" s="127"/>
      <c r="J53" s="102"/>
      <c r="O53" s="4"/>
      <c r="V53" s="4"/>
    </row>
    <row r="54" spans="4:22" s="3" customFormat="1" ht="15.75">
      <c r="D54" s="134"/>
      <c r="F54" s="135"/>
      <c r="H54" s="126"/>
      <c r="I54" s="127"/>
      <c r="J54" s="102"/>
      <c r="O54" s="4"/>
      <c r="V54" s="4"/>
    </row>
    <row r="55" spans="3:22" s="3" customFormat="1" ht="15.75">
      <c r="C55" s="129"/>
      <c r="D55" s="134"/>
      <c r="F55" s="135"/>
      <c r="H55" s="126"/>
      <c r="I55" s="127"/>
      <c r="J55" s="102"/>
      <c r="O55" s="4"/>
      <c r="V55" s="4"/>
    </row>
    <row r="56" spans="3:22" s="3" customFormat="1" ht="15.75">
      <c r="C56" s="129"/>
      <c r="D56" s="134"/>
      <c r="F56" s="135"/>
      <c r="H56" s="126"/>
      <c r="I56" s="127"/>
      <c r="J56" s="102"/>
      <c r="O56" s="4"/>
      <c r="V56" s="4"/>
    </row>
    <row r="57" spans="3:22" s="3" customFormat="1" ht="15.75">
      <c r="C57" s="129"/>
      <c r="D57" s="134"/>
      <c r="F57" s="135"/>
      <c r="H57" s="126"/>
      <c r="I57" s="127"/>
      <c r="J57" s="102"/>
      <c r="O57" s="4"/>
      <c r="V57" s="4"/>
    </row>
    <row r="58" spans="3:22" s="3" customFormat="1" ht="15.75">
      <c r="C58" s="129"/>
      <c r="D58" s="134"/>
      <c r="F58" s="135"/>
      <c r="H58" s="126"/>
      <c r="I58" s="127"/>
      <c r="J58" s="102"/>
      <c r="O58" s="4"/>
      <c r="V58" s="4"/>
    </row>
    <row r="59" spans="3:22" s="3" customFormat="1" ht="15.75">
      <c r="C59" s="129"/>
      <c r="D59" s="134"/>
      <c r="F59" s="135"/>
      <c r="H59" s="126"/>
      <c r="I59" s="127"/>
      <c r="J59" s="102"/>
      <c r="O59" s="4"/>
      <c r="V59" s="4"/>
    </row>
    <row r="60" spans="3:22" s="3" customFormat="1" ht="15.75">
      <c r="C60" s="129"/>
      <c r="D60" s="134"/>
      <c r="F60" s="135"/>
      <c r="H60" s="126"/>
      <c r="I60" s="127"/>
      <c r="J60" s="102"/>
      <c r="O60" s="4"/>
      <c r="V60" s="4"/>
    </row>
    <row r="61" spans="3:22" s="3" customFormat="1" ht="15.75">
      <c r="C61" s="129"/>
      <c r="D61" s="134"/>
      <c r="F61" s="135"/>
      <c r="H61" s="126"/>
      <c r="I61" s="127"/>
      <c r="J61" s="102"/>
      <c r="O61" s="4"/>
      <c r="V61" s="4"/>
    </row>
    <row r="62" spans="3:22" s="3" customFormat="1" ht="15.75">
      <c r="C62" s="129"/>
      <c r="D62" s="134"/>
      <c r="F62" s="135"/>
      <c r="H62" s="126"/>
      <c r="I62" s="127"/>
      <c r="J62" s="102"/>
      <c r="O62" s="4"/>
      <c r="V62" s="4"/>
    </row>
    <row r="63" spans="3:22" s="3" customFormat="1" ht="15.75">
      <c r="C63" s="129"/>
      <c r="D63" s="134"/>
      <c r="F63" s="135"/>
      <c r="H63" s="126"/>
      <c r="I63" s="127"/>
      <c r="J63" s="102"/>
      <c r="O63" s="4"/>
      <c r="V63" s="4"/>
    </row>
    <row r="64" spans="3:22" s="3" customFormat="1" ht="15.75">
      <c r="C64" s="129"/>
      <c r="D64" s="134"/>
      <c r="F64" s="135"/>
      <c r="H64" s="126"/>
      <c r="I64" s="127"/>
      <c r="J64" s="102"/>
      <c r="O64" s="4"/>
      <c r="V64" s="4"/>
    </row>
    <row r="65" spans="3:22" s="3" customFormat="1" ht="15.75">
      <c r="C65" s="129"/>
      <c r="D65" s="134"/>
      <c r="F65" s="135"/>
      <c r="H65" s="126"/>
      <c r="I65" s="127"/>
      <c r="J65" s="102"/>
      <c r="O65" s="4"/>
      <c r="V65" s="4"/>
    </row>
    <row r="66" spans="3:22" s="3" customFormat="1" ht="15.75">
      <c r="C66" s="129"/>
      <c r="D66" s="134"/>
      <c r="F66" s="135"/>
      <c r="H66" s="126"/>
      <c r="I66" s="127"/>
      <c r="J66" s="102"/>
      <c r="O66" s="4"/>
      <c r="V66" s="4"/>
    </row>
    <row r="67" spans="3:22" s="3" customFormat="1" ht="15.75">
      <c r="C67" s="129"/>
      <c r="D67" s="134"/>
      <c r="F67" s="135"/>
      <c r="H67" s="126"/>
      <c r="I67" s="127"/>
      <c r="J67" s="102"/>
      <c r="O67" s="4"/>
      <c r="V67" s="4"/>
    </row>
    <row r="68" spans="3:22" s="3" customFormat="1" ht="15.75">
      <c r="C68" s="129"/>
      <c r="D68" s="134"/>
      <c r="F68" s="135"/>
      <c r="H68" s="126"/>
      <c r="I68" s="127"/>
      <c r="J68" s="102"/>
      <c r="O68" s="4"/>
      <c r="V68" s="4"/>
    </row>
    <row r="69" spans="3:22" s="3" customFormat="1" ht="15.75">
      <c r="C69" s="129"/>
      <c r="D69" s="134"/>
      <c r="F69" s="135"/>
      <c r="H69" s="126"/>
      <c r="I69" s="127"/>
      <c r="J69" s="102"/>
      <c r="O69" s="4"/>
      <c r="V69" s="4"/>
    </row>
    <row r="70" spans="3:22" s="3" customFormat="1" ht="15.75">
      <c r="C70" s="129"/>
      <c r="D70" s="134"/>
      <c r="F70" s="135"/>
      <c r="H70" s="126"/>
      <c r="I70" s="127"/>
      <c r="J70" s="102"/>
      <c r="O70" s="4"/>
      <c r="V70" s="4"/>
    </row>
    <row r="71" spans="3:22" s="3" customFormat="1" ht="15.75">
      <c r="C71" s="129"/>
      <c r="D71" s="134"/>
      <c r="F71" s="135"/>
      <c r="H71" s="126"/>
      <c r="I71" s="127"/>
      <c r="J71" s="102"/>
      <c r="O71" s="4"/>
      <c r="V71" s="4"/>
    </row>
    <row r="72" spans="3:22" s="3" customFormat="1" ht="15.75">
      <c r="C72" s="129"/>
      <c r="D72" s="134"/>
      <c r="F72" s="135"/>
      <c r="H72" s="126"/>
      <c r="I72" s="127"/>
      <c r="J72" s="102"/>
      <c r="O72" s="4"/>
      <c r="V72" s="4"/>
    </row>
    <row r="73" spans="3:22" s="3" customFormat="1" ht="15.75">
      <c r="C73" s="129"/>
      <c r="D73" s="134"/>
      <c r="F73" s="135"/>
      <c r="H73" s="126"/>
      <c r="I73" s="127"/>
      <c r="O73" s="4"/>
      <c r="V73" s="4"/>
    </row>
    <row r="74" spans="3:22" s="3" customFormat="1" ht="15.75">
      <c r="C74" s="129"/>
      <c r="D74" s="134"/>
      <c r="F74" s="135"/>
      <c r="H74" s="126"/>
      <c r="I74" s="127"/>
      <c r="O74" s="4"/>
      <c r="V74" s="4"/>
    </row>
    <row r="75" spans="3:22" s="3" customFormat="1" ht="15.75">
      <c r="C75" s="129"/>
      <c r="D75" s="134"/>
      <c r="F75" s="135"/>
      <c r="H75" s="126"/>
      <c r="I75" s="127"/>
      <c r="O75" s="4"/>
      <c r="V75" s="4"/>
    </row>
    <row r="76" spans="3:22" s="3" customFormat="1" ht="15.75">
      <c r="C76" s="129"/>
      <c r="D76" s="134"/>
      <c r="F76" s="135"/>
      <c r="H76" s="126"/>
      <c r="I76" s="127"/>
      <c r="O76" s="4"/>
      <c r="V76" s="4"/>
    </row>
    <row r="77" spans="3:22" s="3" customFormat="1" ht="15.75">
      <c r="C77" s="129"/>
      <c r="D77" s="134"/>
      <c r="F77" s="135"/>
      <c r="H77" s="126"/>
      <c r="I77" s="127"/>
      <c r="O77" s="4"/>
      <c r="V77" s="4"/>
    </row>
    <row r="78" spans="3:22" s="3" customFormat="1" ht="15.75">
      <c r="C78" s="129"/>
      <c r="D78" s="134"/>
      <c r="F78" s="135"/>
      <c r="H78" s="126"/>
      <c r="I78" s="127"/>
      <c r="O78" s="4"/>
      <c r="V78" s="4"/>
    </row>
    <row r="79" spans="3:22" s="3" customFormat="1" ht="15.75">
      <c r="C79" s="129"/>
      <c r="D79" s="134"/>
      <c r="F79" s="135"/>
      <c r="H79" s="126"/>
      <c r="I79" s="127"/>
      <c r="O79" s="4"/>
      <c r="V79" s="4"/>
    </row>
    <row r="80" spans="3:22" s="3" customFormat="1" ht="15.75">
      <c r="C80" s="129"/>
      <c r="D80" s="134"/>
      <c r="F80" s="135"/>
      <c r="H80" s="126"/>
      <c r="I80" s="127"/>
      <c r="O80" s="4"/>
      <c r="V80" s="4"/>
    </row>
    <row r="81" spans="3:22" s="3" customFormat="1" ht="15.75">
      <c r="C81" s="129"/>
      <c r="D81" s="134"/>
      <c r="F81" s="135"/>
      <c r="H81" s="126"/>
      <c r="I81" s="127"/>
      <c r="O81" s="4"/>
      <c r="V81" s="4"/>
    </row>
    <row r="82" spans="3:22" s="3" customFormat="1" ht="15.75">
      <c r="C82" s="129"/>
      <c r="D82" s="134"/>
      <c r="F82" s="135"/>
      <c r="H82" s="126"/>
      <c r="I82" s="127"/>
      <c r="O82" s="4"/>
      <c r="V82" s="4"/>
    </row>
    <row r="83" spans="3:22" s="3" customFormat="1" ht="15.75">
      <c r="C83" s="129"/>
      <c r="D83" s="134"/>
      <c r="F83" s="135"/>
      <c r="H83" s="126"/>
      <c r="I83" s="127"/>
      <c r="O83" s="4"/>
      <c r="V83" s="4"/>
    </row>
    <row r="84" spans="3:22" s="3" customFormat="1" ht="15.75">
      <c r="C84" s="129"/>
      <c r="D84" s="134"/>
      <c r="F84" s="135"/>
      <c r="H84" s="126"/>
      <c r="I84" s="127"/>
      <c r="O84" s="4"/>
      <c r="V84" s="4"/>
    </row>
    <row r="85" spans="3:22" s="3" customFormat="1" ht="15.75">
      <c r="C85" s="129"/>
      <c r="D85" s="134"/>
      <c r="F85" s="135"/>
      <c r="H85" s="126"/>
      <c r="I85" s="127"/>
      <c r="O85" s="4"/>
      <c r="V85" s="4"/>
    </row>
    <row r="86" spans="3:22" s="3" customFormat="1" ht="15.75">
      <c r="C86" s="129"/>
      <c r="D86" s="134"/>
      <c r="F86" s="135"/>
      <c r="H86" s="126"/>
      <c r="I86" s="127"/>
      <c r="O86" s="4"/>
      <c r="V86" s="4"/>
    </row>
    <row r="87" spans="3:22" s="3" customFormat="1" ht="15.75">
      <c r="C87" s="129"/>
      <c r="D87" s="134"/>
      <c r="F87" s="135"/>
      <c r="H87" s="126"/>
      <c r="I87" s="127"/>
      <c r="O87" s="4"/>
      <c r="V87" s="4"/>
    </row>
    <row r="88" spans="3:22" s="3" customFormat="1" ht="15.75">
      <c r="C88" s="129"/>
      <c r="D88" s="134"/>
      <c r="F88" s="135"/>
      <c r="H88" s="126"/>
      <c r="I88" s="127"/>
      <c r="O88" s="4"/>
      <c r="V88" s="4"/>
    </row>
    <row r="89" spans="3:22" s="3" customFormat="1" ht="15.75">
      <c r="C89" s="129"/>
      <c r="D89" s="134"/>
      <c r="F89" s="135"/>
      <c r="H89" s="126"/>
      <c r="I89" s="127"/>
      <c r="O89" s="4"/>
      <c r="V89" s="4"/>
    </row>
    <row r="90" spans="3:22" s="3" customFormat="1" ht="15.75">
      <c r="C90" s="129"/>
      <c r="D90" s="134"/>
      <c r="F90" s="135"/>
      <c r="H90" s="126"/>
      <c r="I90" s="127"/>
      <c r="O90" s="4"/>
      <c r="V90" s="4"/>
    </row>
    <row r="91" spans="3:22" s="3" customFormat="1" ht="15.75">
      <c r="C91" s="129"/>
      <c r="D91" s="134"/>
      <c r="F91" s="135"/>
      <c r="H91" s="126"/>
      <c r="I91" s="127"/>
      <c r="O91" s="4"/>
      <c r="V91" s="4"/>
    </row>
    <row r="92" spans="3:22" s="3" customFormat="1" ht="15.75">
      <c r="C92" s="129"/>
      <c r="D92" s="134"/>
      <c r="F92" s="135"/>
      <c r="H92" s="126"/>
      <c r="I92" s="127"/>
      <c r="O92" s="4"/>
      <c r="V92" s="4"/>
    </row>
    <row r="93" spans="3:22" s="3" customFormat="1" ht="15.75">
      <c r="C93" s="129"/>
      <c r="D93" s="134"/>
      <c r="F93" s="135"/>
      <c r="H93" s="126"/>
      <c r="I93" s="127"/>
      <c r="O93" s="4"/>
      <c r="V93" s="4"/>
    </row>
    <row r="94" spans="3:22" s="3" customFormat="1" ht="15.75">
      <c r="C94" s="129"/>
      <c r="D94" s="134"/>
      <c r="F94" s="135"/>
      <c r="H94" s="126"/>
      <c r="I94" s="127"/>
      <c r="O94" s="4"/>
      <c r="V94" s="4"/>
    </row>
    <row r="95" spans="3:22" s="3" customFormat="1" ht="15.75">
      <c r="C95" s="129"/>
      <c r="D95" s="134"/>
      <c r="F95" s="135"/>
      <c r="H95" s="126"/>
      <c r="I95" s="127"/>
      <c r="O95" s="4"/>
      <c r="V95" s="4"/>
    </row>
    <row r="96" spans="3:22" s="3" customFormat="1" ht="15.75">
      <c r="C96" s="129"/>
      <c r="D96" s="134"/>
      <c r="F96" s="135"/>
      <c r="H96" s="126"/>
      <c r="I96" s="127"/>
      <c r="O96" s="4"/>
      <c r="V96" s="4"/>
    </row>
    <row r="97" spans="3:22" s="3" customFormat="1" ht="15.75">
      <c r="C97" s="129"/>
      <c r="D97" s="134"/>
      <c r="F97" s="135"/>
      <c r="H97" s="126"/>
      <c r="I97" s="127"/>
      <c r="O97" s="4"/>
      <c r="V97" s="4"/>
    </row>
    <row r="98" spans="3:22" s="3" customFormat="1" ht="15.75">
      <c r="C98" s="129"/>
      <c r="D98" s="134"/>
      <c r="F98" s="135"/>
      <c r="H98" s="126"/>
      <c r="I98" s="127"/>
      <c r="O98" s="4"/>
      <c r="V98" s="4"/>
    </row>
    <row r="99" spans="3:22" s="3" customFormat="1" ht="15.75">
      <c r="C99" s="129"/>
      <c r="D99" s="134"/>
      <c r="F99" s="135"/>
      <c r="H99" s="126"/>
      <c r="I99" s="127"/>
      <c r="O99" s="4"/>
      <c r="V99" s="4"/>
    </row>
    <row r="100" spans="3:22" s="3" customFormat="1" ht="15.75">
      <c r="C100" s="129"/>
      <c r="D100" s="134"/>
      <c r="F100" s="135"/>
      <c r="H100" s="126"/>
      <c r="I100" s="127"/>
      <c r="O100" s="4"/>
      <c r="V100" s="4"/>
    </row>
    <row r="101" spans="3:22" s="3" customFormat="1" ht="15.75">
      <c r="C101" s="129"/>
      <c r="D101" s="134"/>
      <c r="F101" s="135"/>
      <c r="H101" s="126"/>
      <c r="I101" s="127"/>
      <c r="O101" s="4"/>
      <c r="V101" s="4"/>
    </row>
    <row r="102" spans="3:22" s="3" customFormat="1" ht="15.75">
      <c r="C102" s="129"/>
      <c r="D102" s="134"/>
      <c r="F102" s="135"/>
      <c r="H102" s="126"/>
      <c r="I102" s="127"/>
      <c r="O102" s="4"/>
      <c r="V102" s="4"/>
    </row>
    <row r="103" spans="3:22" s="3" customFormat="1" ht="15.75">
      <c r="C103" s="129"/>
      <c r="D103" s="134"/>
      <c r="F103" s="135"/>
      <c r="H103" s="126"/>
      <c r="I103" s="127"/>
      <c r="O103" s="4"/>
      <c r="V103" s="4"/>
    </row>
    <row r="104" spans="3:22" s="3" customFormat="1" ht="15.75">
      <c r="C104" s="129"/>
      <c r="D104" s="134"/>
      <c r="F104" s="135"/>
      <c r="H104" s="126"/>
      <c r="I104" s="127"/>
      <c r="O104" s="4"/>
      <c r="V104" s="4"/>
    </row>
    <row r="105" spans="3:22" s="3" customFormat="1" ht="15.75">
      <c r="C105" s="129"/>
      <c r="D105" s="134"/>
      <c r="F105" s="135"/>
      <c r="H105" s="126"/>
      <c r="I105" s="127"/>
      <c r="O105" s="4"/>
      <c r="V105" s="4"/>
    </row>
    <row r="106" spans="3:22" s="3" customFormat="1" ht="15.75">
      <c r="C106" s="129"/>
      <c r="D106" s="134"/>
      <c r="F106" s="135"/>
      <c r="H106" s="126"/>
      <c r="I106" s="127"/>
      <c r="O106" s="4"/>
      <c r="V106" s="4"/>
    </row>
    <row r="107" spans="3:22" s="3" customFormat="1" ht="15.75">
      <c r="C107" s="129"/>
      <c r="D107" s="134"/>
      <c r="F107" s="135"/>
      <c r="H107" s="126"/>
      <c r="I107" s="127"/>
      <c r="O107" s="4"/>
      <c r="V107" s="4"/>
    </row>
    <row r="108" spans="3:22" s="3" customFormat="1" ht="15.75">
      <c r="C108" s="129"/>
      <c r="D108" s="134"/>
      <c r="F108" s="135"/>
      <c r="H108" s="126"/>
      <c r="I108" s="127"/>
      <c r="O108" s="4"/>
      <c r="V108" s="4"/>
    </row>
    <row r="109" spans="3:22" s="3" customFormat="1" ht="15.75">
      <c r="C109" s="129"/>
      <c r="D109" s="134"/>
      <c r="F109" s="135"/>
      <c r="H109" s="126"/>
      <c r="I109" s="127"/>
      <c r="O109" s="4"/>
      <c r="V109" s="4"/>
    </row>
    <row r="110" spans="3:22" s="3" customFormat="1" ht="15.75">
      <c r="C110" s="129"/>
      <c r="D110" s="134"/>
      <c r="F110" s="135"/>
      <c r="H110" s="126"/>
      <c r="I110" s="127"/>
      <c r="O110" s="4"/>
      <c r="V110" s="4"/>
    </row>
    <row r="111" spans="3:22" s="3" customFormat="1" ht="15.75">
      <c r="C111" s="129"/>
      <c r="D111" s="134"/>
      <c r="F111" s="135"/>
      <c r="H111" s="126"/>
      <c r="I111" s="127"/>
      <c r="O111" s="4"/>
      <c r="V111" s="4"/>
    </row>
    <row r="112" spans="3:22" s="3" customFormat="1" ht="15.75">
      <c r="C112" s="129"/>
      <c r="D112" s="134"/>
      <c r="F112" s="135"/>
      <c r="H112" s="126"/>
      <c r="I112" s="127"/>
      <c r="O112" s="4"/>
      <c r="V112" s="4"/>
    </row>
    <row r="113" spans="3:22" s="3" customFormat="1" ht="15.75">
      <c r="C113" s="129"/>
      <c r="D113" s="134"/>
      <c r="F113" s="135"/>
      <c r="H113" s="126"/>
      <c r="I113" s="127"/>
      <c r="O113" s="4"/>
      <c r="V113" s="4"/>
    </row>
    <row r="114" spans="3:22" s="3" customFormat="1" ht="15.75">
      <c r="C114" s="129"/>
      <c r="D114" s="134"/>
      <c r="F114" s="135"/>
      <c r="H114" s="126"/>
      <c r="I114" s="127"/>
      <c r="O114" s="4"/>
      <c r="V114" s="4"/>
    </row>
    <row r="115" spans="3:22" s="3" customFormat="1" ht="15.75">
      <c r="C115" s="129"/>
      <c r="D115" s="134"/>
      <c r="F115" s="135"/>
      <c r="H115" s="126"/>
      <c r="I115" s="127"/>
      <c r="O115" s="4"/>
      <c r="V115" s="4"/>
    </row>
    <row r="116" spans="3:22" s="3" customFormat="1" ht="15.75">
      <c r="C116" s="129"/>
      <c r="D116" s="134"/>
      <c r="F116" s="135"/>
      <c r="H116" s="126"/>
      <c r="I116" s="127"/>
      <c r="O116" s="4"/>
      <c r="V116" s="4"/>
    </row>
    <row r="117" spans="3:22" s="3" customFormat="1" ht="15.75">
      <c r="C117" s="129"/>
      <c r="D117" s="134"/>
      <c r="F117" s="135"/>
      <c r="H117" s="126"/>
      <c r="I117" s="127"/>
      <c r="O117" s="4"/>
      <c r="V117" s="4"/>
    </row>
    <row r="118" spans="3:22" s="3" customFormat="1" ht="15.75">
      <c r="C118" s="129"/>
      <c r="D118" s="134"/>
      <c r="F118" s="135"/>
      <c r="H118" s="126"/>
      <c r="I118" s="127"/>
      <c r="O118" s="4"/>
      <c r="V118" s="4"/>
    </row>
    <row r="119" spans="3:22" s="3" customFormat="1" ht="15.75">
      <c r="C119" s="129"/>
      <c r="D119" s="134"/>
      <c r="F119" s="135"/>
      <c r="H119" s="126"/>
      <c r="I119" s="127"/>
      <c r="O119" s="4"/>
      <c r="V119" s="4"/>
    </row>
    <row r="120" spans="3:22" s="3" customFormat="1" ht="15.75">
      <c r="C120" s="129"/>
      <c r="D120" s="134"/>
      <c r="F120" s="135"/>
      <c r="H120" s="126"/>
      <c r="I120" s="127"/>
      <c r="O120" s="4"/>
      <c r="V120" s="4"/>
    </row>
    <row r="121" spans="3:22" s="3" customFormat="1" ht="15.75">
      <c r="C121" s="129"/>
      <c r="D121" s="134"/>
      <c r="F121" s="135"/>
      <c r="H121" s="126"/>
      <c r="I121" s="127"/>
      <c r="O121" s="4"/>
      <c r="V121" s="4"/>
    </row>
    <row r="122" spans="3:22" s="3" customFormat="1" ht="15.75">
      <c r="C122" s="129"/>
      <c r="D122" s="134"/>
      <c r="F122" s="135"/>
      <c r="H122" s="126"/>
      <c r="I122" s="127"/>
      <c r="O122" s="4"/>
      <c r="V122" s="4"/>
    </row>
    <row r="123" spans="3:22" s="3" customFormat="1" ht="15.75">
      <c r="C123" s="129"/>
      <c r="D123" s="134"/>
      <c r="F123" s="135"/>
      <c r="H123" s="126"/>
      <c r="I123" s="127"/>
      <c r="O123" s="4"/>
      <c r="V123" s="4"/>
    </row>
    <row r="124" spans="3:22" s="3" customFormat="1" ht="15.75">
      <c r="C124" s="129"/>
      <c r="D124" s="134"/>
      <c r="F124" s="135"/>
      <c r="H124" s="126"/>
      <c r="I124" s="127"/>
      <c r="O124" s="4"/>
      <c r="V124" s="4"/>
    </row>
    <row r="125" spans="3:22" s="3" customFormat="1" ht="15.75">
      <c r="C125" s="129"/>
      <c r="D125" s="134"/>
      <c r="F125" s="135"/>
      <c r="H125" s="126"/>
      <c r="I125" s="127"/>
      <c r="O125" s="4"/>
      <c r="V125" s="4"/>
    </row>
    <row r="126" spans="3:22" s="3" customFormat="1" ht="15.75">
      <c r="C126" s="129"/>
      <c r="D126" s="134"/>
      <c r="F126" s="135"/>
      <c r="H126" s="126"/>
      <c r="I126" s="127"/>
      <c r="O126" s="4"/>
      <c r="V126" s="4"/>
    </row>
    <row r="127" spans="3:22" s="3" customFormat="1" ht="15.75">
      <c r="C127" s="129"/>
      <c r="D127" s="134"/>
      <c r="F127" s="135"/>
      <c r="H127" s="126"/>
      <c r="I127" s="127"/>
      <c r="O127" s="4"/>
      <c r="V127" s="4"/>
    </row>
    <row r="128" spans="3:22" s="3" customFormat="1" ht="15.75">
      <c r="C128" s="129"/>
      <c r="D128" s="134"/>
      <c r="F128" s="135"/>
      <c r="H128" s="126"/>
      <c r="I128" s="127"/>
      <c r="O128" s="4"/>
      <c r="V128" s="4"/>
    </row>
    <row r="129" spans="3:22" s="3" customFormat="1" ht="15.75">
      <c r="C129" s="129"/>
      <c r="D129" s="134"/>
      <c r="F129" s="135"/>
      <c r="H129" s="126"/>
      <c r="I129" s="127"/>
      <c r="O129" s="4"/>
      <c r="V129" s="4"/>
    </row>
    <row r="130" spans="3:22" s="3" customFormat="1" ht="15.75">
      <c r="C130" s="129"/>
      <c r="D130" s="134"/>
      <c r="F130" s="135"/>
      <c r="H130" s="126"/>
      <c r="I130" s="127"/>
      <c r="O130" s="4"/>
      <c r="V130" s="4"/>
    </row>
    <row r="131" spans="3:22" s="3" customFormat="1" ht="15.75">
      <c r="C131" s="129"/>
      <c r="D131" s="134"/>
      <c r="F131" s="135"/>
      <c r="H131" s="126"/>
      <c r="I131" s="127"/>
      <c r="O131" s="4"/>
      <c r="V131" s="4"/>
    </row>
    <row r="132" spans="3:22" s="3" customFormat="1" ht="15.75">
      <c r="C132" s="129"/>
      <c r="D132" s="134"/>
      <c r="F132" s="135"/>
      <c r="H132" s="126"/>
      <c r="I132" s="127"/>
      <c r="O132" s="4"/>
      <c r="V132" s="4"/>
    </row>
    <row r="133" spans="3:22" s="3" customFormat="1" ht="15.75">
      <c r="C133" s="129"/>
      <c r="D133" s="134"/>
      <c r="F133" s="135"/>
      <c r="H133" s="126"/>
      <c r="I133" s="127"/>
      <c r="O133" s="4"/>
      <c r="V133" s="4"/>
    </row>
    <row r="134" spans="3:22" s="3" customFormat="1" ht="15.75">
      <c r="C134" s="129"/>
      <c r="D134" s="134"/>
      <c r="F134" s="135"/>
      <c r="H134" s="126"/>
      <c r="I134" s="127"/>
      <c r="O134" s="4"/>
      <c r="V134" s="4"/>
    </row>
    <row r="135" spans="3:22" s="3" customFormat="1" ht="15.75">
      <c r="C135" s="129"/>
      <c r="D135" s="134"/>
      <c r="F135" s="135"/>
      <c r="H135" s="126"/>
      <c r="I135" s="127"/>
      <c r="O135" s="4"/>
      <c r="V135" s="4"/>
    </row>
    <row r="136" spans="3:22" s="3" customFormat="1" ht="15.75">
      <c r="C136" s="129"/>
      <c r="D136" s="134"/>
      <c r="F136" s="135"/>
      <c r="H136" s="126"/>
      <c r="I136" s="127"/>
      <c r="O136" s="4"/>
      <c r="V136" s="4"/>
    </row>
    <row r="137" spans="3:22" s="3" customFormat="1" ht="15.75">
      <c r="C137" s="129"/>
      <c r="D137" s="134"/>
      <c r="F137" s="135"/>
      <c r="H137" s="126"/>
      <c r="I137" s="127"/>
      <c r="O137" s="4"/>
      <c r="V137" s="4"/>
    </row>
    <row r="138" spans="3:22" s="3" customFormat="1" ht="15.75">
      <c r="C138" s="129"/>
      <c r="D138" s="134"/>
      <c r="F138" s="135"/>
      <c r="H138" s="126"/>
      <c r="I138" s="127"/>
      <c r="O138" s="4"/>
      <c r="V138" s="4"/>
    </row>
    <row r="139" spans="3:22" s="3" customFormat="1" ht="15.75">
      <c r="C139" s="129"/>
      <c r="D139" s="134"/>
      <c r="F139" s="135"/>
      <c r="H139" s="126"/>
      <c r="I139" s="127"/>
      <c r="O139" s="4"/>
      <c r="V139" s="4"/>
    </row>
    <row r="140" spans="3:22" s="3" customFormat="1" ht="15.75">
      <c r="C140" s="129"/>
      <c r="D140" s="134"/>
      <c r="F140" s="135"/>
      <c r="H140" s="126"/>
      <c r="I140" s="127"/>
      <c r="O140" s="4"/>
      <c r="V140" s="4"/>
    </row>
    <row r="141" spans="3:22" s="3" customFormat="1" ht="15.75">
      <c r="C141" s="129"/>
      <c r="D141" s="134"/>
      <c r="F141" s="135"/>
      <c r="H141" s="126"/>
      <c r="I141" s="127"/>
      <c r="O141" s="4"/>
      <c r="V141" s="4"/>
    </row>
    <row r="142" spans="3:22" s="3" customFormat="1" ht="15.75">
      <c r="C142" s="129"/>
      <c r="D142" s="134"/>
      <c r="F142" s="135"/>
      <c r="H142" s="126"/>
      <c r="I142" s="127"/>
      <c r="O142" s="4"/>
      <c r="V142" s="4"/>
    </row>
    <row r="143" spans="3:22" s="3" customFormat="1" ht="15.75">
      <c r="C143" s="129"/>
      <c r="D143" s="134"/>
      <c r="F143" s="135"/>
      <c r="H143" s="126"/>
      <c r="I143" s="127"/>
      <c r="O143" s="4"/>
      <c r="V143" s="4"/>
    </row>
    <row r="144" spans="3:22" s="3" customFormat="1" ht="15.75">
      <c r="C144" s="129"/>
      <c r="D144" s="134"/>
      <c r="F144" s="135"/>
      <c r="H144" s="4"/>
      <c r="O144" s="4"/>
      <c r="V144" s="4"/>
    </row>
    <row r="145" spans="8:22" s="3" customFormat="1" ht="12.75">
      <c r="H145" s="4"/>
      <c r="O145" s="4"/>
      <c r="V145" s="4"/>
    </row>
    <row r="146" spans="8:22" s="3" customFormat="1" ht="12.75">
      <c r="H146" s="4"/>
      <c r="O146" s="4"/>
      <c r="V146" s="4"/>
    </row>
    <row r="147" spans="8:22" s="3" customFormat="1" ht="12.75">
      <c r="H147" s="4"/>
      <c r="O147" s="4"/>
      <c r="V147" s="4"/>
    </row>
    <row r="148" spans="8:22" s="3" customFormat="1" ht="12.75">
      <c r="H148" s="4"/>
      <c r="O148" s="4"/>
      <c r="V148" s="4"/>
    </row>
    <row r="149" spans="8:22" s="3" customFormat="1" ht="12.75">
      <c r="H149" s="4"/>
      <c r="O149" s="4"/>
      <c r="V149" s="4"/>
    </row>
    <row r="150" spans="8:22" s="3" customFormat="1" ht="12.75">
      <c r="H150" s="4"/>
      <c r="O150" s="4"/>
      <c r="V150" s="4"/>
    </row>
    <row r="151" spans="8:22" s="3" customFormat="1" ht="12.75">
      <c r="H151" s="4"/>
      <c r="O151" s="4"/>
      <c r="V151" s="4"/>
    </row>
    <row r="152" spans="8:22" s="3" customFormat="1" ht="12.75">
      <c r="H152" s="4"/>
      <c r="O152" s="4"/>
      <c r="V152" s="4"/>
    </row>
    <row r="153" spans="8:22" s="3" customFormat="1" ht="12.75">
      <c r="H153" s="4"/>
      <c r="O153" s="4"/>
      <c r="V153" s="4"/>
    </row>
    <row r="154" spans="8:22" s="3" customFormat="1" ht="12.75">
      <c r="H154" s="4"/>
      <c r="O154" s="4"/>
      <c r="V154" s="4"/>
    </row>
    <row r="155" spans="8:22" s="3" customFormat="1" ht="12.75">
      <c r="H155" s="4"/>
      <c r="O155" s="4"/>
      <c r="V155" s="4"/>
    </row>
    <row r="156" spans="8:22" s="3" customFormat="1" ht="12.75">
      <c r="H156" s="4"/>
      <c r="O156" s="4"/>
      <c r="V156" s="4"/>
    </row>
    <row r="157" spans="8:22" s="3" customFormat="1" ht="12.75">
      <c r="H157" s="4"/>
      <c r="O157" s="4"/>
      <c r="V157" s="4"/>
    </row>
    <row r="158" spans="8:22" s="3" customFormat="1" ht="12.75">
      <c r="H158" s="4"/>
      <c r="O158" s="4"/>
      <c r="V158" s="4"/>
    </row>
    <row r="159" spans="8:22" s="3" customFormat="1" ht="12.75">
      <c r="H159" s="4"/>
      <c r="O159" s="4"/>
      <c r="V159" s="4"/>
    </row>
    <row r="160" spans="8:22" s="3" customFormat="1" ht="12.75">
      <c r="H160" s="4"/>
      <c r="O160" s="4"/>
      <c r="V160" s="4"/>
    </row>
    <row r="161" spans="8:22" s="3" customFormat="1" ht="12.75">
      <c r="H161" s="4"/>
      <c r="O161" s="4"/>
      <c r="V161" s="4"/>
    </row>
    <row r="162" spans="8:22" s="3" customFormat="1" ht="12.75">
      <c r="H162" s="4"/>
      <c r="O162" s="4"/>
      <c r="V162" s="4"/>
    </row>
    <row r="163" spans="8:22" s="3" customFormat="1" ht="12.75">
      <c r="H163" s="4"/>
      <c r="O163" s="4"/>
      <c r="V163" s="4"/>
    </row>
    <row r="164" spans="8:22" s="3" customFormat="1" ht="12.75">
      <c r="H164" s="4"/>
      <c r="O164" s="4"/>
      <c r="V164" s="4"/>
    </row>
    <row r="165" spans="8:22" s="3" customFormat="1" ht="12.75">
      <c r="H165" s="4"/>
      <c r="O165" s="4"/>
      <c r="V165" s="4"/>
    </row>
    <row r="166" spans="8:22" s="3" customFormat="1" ht="12.75">
      <c r="H166" s="4"/>
      <c r="O166" s="4"/>
      <c r="V166" s="4"/>
    </row>
    <row r="167" spans="8:22" s="3" customFormat="1" ht="12.75">
      <c r="H167" s="4"/>
      <c r="O167" s="4"/>
      <c r="V167" s="4"/>
    </row>
    <row r="168" spans="8:22" s="3" customFormat="1" ht="12.75">
      <c r="H168" s="4"/>
      <c r="O168" s="4"/>
      <c r="V168" s="4"/>
    </row>
    <row r="169" spans="8:22" s="3" customFormat="1" ht="12.75">
      <c r="H169" s="4"/>
      <c r="O169" s="4"/>
      <c r="V169" s="4"/>
    </row>
    <row r="170" spans="8:22" s="3" customFormat="1" ht="12.75">
      <c r="H170" s="4"/>
      <c r="O170" s="4"/>
      <c r="V170" s="4"/>
    </row>
    <row r="171" spans="8:22" s="3" customFormat="1" ht="12.75">
      <c r="H171" s="4"/>
      <c r="O171" s="4"/>
      <c r="V171" s="4"/>
    </row>
    <row r="172" spans="8:22" s="3" customFormat="1" ht="12.75">
      <c r="H172" s="4"/>
      <c r="O172" s="4"/>
      <c r="V172" s="4"/>
    </row>
    <row r="173" spans="8:22" s="3" customFormat="1" ht="12.75">
      <c r="H173" s="4"/>
      <c r="O173" s="4"/>
      <c r="V173" s="4"/>
    </row>
    <row r="174" spans="8:22" s="3" customFormat="1" ht="12.75">
      <c r="H174" s="4"/>
      <c r="O174" s="4"/>
      <c r="V174" s="4"/>
    </row>
    <row r="175" spans="8:22" s="3" customFormat="1" ht="12.75">
      <c r="H175" s="4"/>
      <c r="O175" s="4"/>
      <c r="V175" s="4"/>
    </row>
    <row r="176" spans="8:22" s="3" customFormat="1" ht="12.75">
      <c r="H176" s="4"/>
      <c r="O176" s="4"/>
      <c r="V176" s="4"/>
    </row>
    <row r="177" spans="8:22" s="3" customFormat="1" ht="12.75">
      <c r="H177" s="4"/>
      <c r="O177" s="4"/>
      <c r="V177" s="4"/>
    </row>
    <row r="178" spans="8:22" s="3" customFormat="1" ht="12.75">
      <c r="H178" s="4"/>
      <c r="O178" s="4"/>
      <c r="V178" s="4"/>
    </row>
    <row r="179" spans="8:22" s="3" customFormat="1" ht="12.75">
      <c r="H179" s="4"/>
      <c r="O179" s="4"/>
      <c r="V179" s="4"/>
    </row>
    <row r="180" spans="8:22" s="3" customFormat="1" ht="12.75">
      <c r="H180" s="4"/>
      <c r="O180" s="4"/>
      <c r="V180" s="4"/>
    </row>
    <row r="181" spans="8:22" s="3" customFormat="1" ht="12.75">
      <c r="H181" s="4"/>
      <c r="O181" s="4"/>
      <c r="V181" s="4"/>
    </row>
  </sheetData>
  <sheetProtection password="CDA8" sheet="1" objects="1" scenarios="1"/>
  <mergeCells count="8">
    <mergeCell ref="F4:H4"/>
    <mergeCell ref="P4:Q4"/>
    <mergeCell ref="W4:X4"/>
    <mergeCell ref="X15:Y16"/>
    <mergeCell ref="J4:K4"/>
    <mergeCell ref="J3:K3"/>
    <mergeCell ref="P3:Q3"/>
    <mergeCell ref="W3:X3"/>
  </mergeCells>
  <printOptions horizontalCentered="1"/>
  <pageMargins left="0.2798611111111111" right="0.3902777777777778" top="1.1902777777777778" bottom="0.8097222222222222" header="0.5118055555555555" footer="0.5118055555555555"/>
  <pageSetup horizontalDpi="300" verticalDpi="300" orientation="landscape" paperSize="9" scale="86" r:id="rId2"/>
  <headerFooter alignWithMargins="0">
    <oddHeader>&amp;C&amp;16&amp;UVariantenvergleich
Wärmeverluste durch ein gedämmtes / ungedämmtes Rohr&amp;R&amp;D</oddHeader>
  </headerFooter>
  <colBreaks count="2" manualBreakCount="2">
    <brk id="27" max="65535" man="1"/>
    <brk id="28"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Frank F.</cp:lastModifiedBy>
  <cp:lastPrinted>2010-05-31T15:13:45Z</cp:lastPrin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